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projektiinstituuttifi-my.sharepoint.com/personal/virpi_elers_adapro_fi/Documents/Desktop/Kurrentit asiakaskeissit/Helsingin kaupunki - Kehmet II/Asiakirjapohjat Kehmetissä/"/>
    </mc:Choice>
  </mc:AlternateContent>
  <xr:revisionPtr revIDLastSave="0" documentId="8_{A0D4896E-2304-4048-B94D-1EB74ABF97E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BC-luokit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39" i="1" s="1"/>
  <c r="F24" i="1"/>
  <c r="F39" i="1" s="1"/>
  <c r="E24" i="1"/>
  <c r="E39" i="1" s="1"/>
  <c r="A34" i="1"/>
  <c r="A40" i="1"/>
  <c r="A39" i="1"/>
  <c r="A38" i="1"/>
  <c r="A37" i="1"/>
  <c r="A36" i="1"/>
  <c r="A35" i="1"/>
  <c r="I32" i="1"/>
  <c r="E27" i="1" s="1"/>
  <c r="E40" i="1" s="1"/>
  <c r="I15" i="1"/>
  <c r="E12" i="1" s="1"/>
  <c r="E36" i="1" s="1"/>
  <c r="I23" i="1"/>
  <c r="G20" i="1" s="1"/>
  <c r="G38" i="1" s="1"/>
  <c r="I19" i="1"/>
  <c r="E16" i="1" s="1"/>
  <c r="E37" i="1" s="1"/>
  <c r="I11" i="1"/>
  <c r="E9" i="1" s="1"/>
  <c r="E35" i="1" s="1"/>
  <c r="I8" i="1"/>
  <c r="E3" i="1" s="1"/>
  <c r="E34" i="1" s="1"/>
  <c r="H40" i="1" l="1"/>
  <c r="F3" i="1"/>
  <c r="F34" i="1" s="1"/>
  <c r="G3" i="1"/>
  <c r="G34" i="1" s="1"/>
  <c r="F12" i="1"/>
  <c r="F36" i="1" s="1"/>
  <c r="G12" i="1"/>
  <c r="G36" i="1" s="1"/>
  <c r="G16" i="1"/>
  <c r="G37" i="1" s="1"/>
  <c r="F16" i="1"/>
  <c r="F37" i="1" s="1"/>
  <c r="E20" i="1"/>
  <c r="E38" i="1" s="1"/>
  <c r="F20" i="1"/>
  <c r="F38" i="1" s="1"/>
  <c r="F27" i="1"/>
  <c r="F40" i="1" s="1"/>
  <c r="G27" i="1"/>
  <c r="G40" i="1" s="1"/>
  <c r="G9" i="1"/>
  <c r="G35" i="1" s="1"/>
  <c r="F9" i="1"/>
  <c r="F35" i="1" s="1"/>
  <c r="I40" i="1" l="1"/>
  <c r="J40" i="1"/>
  <c r="E41" i="1" l="1"/>
</calcChain>
</file>

<file path=xl/sharedStrings.xml><?xml version="1.0" encoding="utf-8"?>
<sst xmlns="http://schemas.openxmlformats.org/spreadsheetml/2006/main" count="70" uniqueCount="55">
  <si>
    <t>Ominaisuus</t>
  </si>
  <si>
    <t>Monimutkaisen ja riskialttiin projektin kuvaus ja kriteerit</t>
  </si>
  <si>
    <t>A</t>
  </si>
  <si>
    <t>B</t>
  </si>
  <si>
    <t>C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</si>
  <si>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Projektin toteutuksessa käytetään uusia työskentelytapoja.</t>
    </r>
  </si>
  <si>
    <t>≥5</t>
  </si>
  <si>
    <t>0-1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</si>
  <si>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Projektissa käytetään uutta teknologiaa.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</si>
  <si>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Projektissa kehitetään tarkkaan räätälöityjä erikoisratkaisuja tai uusia työskentelytapoja.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</si>
  <si>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Tarvitaan runsaasti integraatiota erillisten järjestelmien välillä.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</si>
  <si>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Projekti aiheuttaa merkittäviä muutoksia nykyisiin prosesseihin.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</si>
  <si>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Projektilla on useita osakokonaisuuksia, joilla on riippuvuuksia keskenään.</t>
    </r>
  </si>
  <si>
    <t>Aikataulu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</si>
  <si>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Projektin tehtävien aikataulussa ei ole pelivaraa (jopa yhden tehtävän viivästyminen myöhästyttää projektin valmistumista).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</si>
  <si>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Projektin tehtävissä on paljon ulkoisia riippuvuuksia, joihin projektiryhmä ei voi helposti vaikuttaa.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</si>
  <si>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theme="1"/>
        <rFont val="Tahoma"/>
        <family val="2"/>
      </rPr>
      <t>Projektin valmistumisaikataulu ei voi joustaa lainkaan. Jopa pieni myöhästyminen aiheuttaa merkittäviä ongelmia ja haittaa.</t>
    </r>
  </si>
  <si>
    <t>Projektin osallistujat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</si>
  <si>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Projektin toteutuksessa käytetään alihankkijoita ja/tai konsultteja.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</si>
  <si>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Projektiin osallistujat tulevat useista eri organisaation yksiköistä.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</si>
  <si>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Projektissa tarvitaan kriittisiä resursseja (esim. tietynlaista osaamista, jota ei ole helposti saatavilla tai sitä ei löydy talon sisältä).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</si>
  <si>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Osallistujat työskentelevät hajautetusti useissa eri paikoissa (esim. toimipisteissä tai kaupungeissa).</t>
    </r>
  </si>
  <si>
    <t>Sidosryhmät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</si>
  <si>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Projektilla on useita sisäisiä sidosryhmiä, jotka ovat kiinnostuneita tai jotka voivat vaikuttaa projektiin.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</si>
  <si>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Sidosryhmät tulevat erilaisista toimintakulttuureista.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</si>
  <si>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Projektilla on useita ulkoisia sidosryhmiä, jotka voivat vaikuttaa projektin toteutukseen tai jotka käyttävät lopputuotetta.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</si>
  <si>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Monet ulkoiset sidosryhmät tarvitsevat erityistä huomiota.</t>
    </r>
  </si>
  <si>
    <t>Ulkoiset tekijät ja (muuttuva) ympäristö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</si>
  <si>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Ulkoiset tekijät (esim. lainsäädäntö, standardit) voivat aiheuttaa muutoksia tavoitteisiin ja vaatimuksiin.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</si>
  <si>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 toteutetaan erittäin muuttuvassa ympäristössä (esim. markkinatilanne).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</si>
  <si>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Projektin toteutuksen fyysinen tai virtuaalinen ympäristö on tuntematon.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</si>
  <si>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 toteutetaan erittäin monikulttuurisessa ympäristössä.</t>
    </r>
  </si>
  <si>
    <t>&lt; 30 000 €</t>
  </si>
  <si>
    <t>Projektin strateginen merkitys ja taloudelliset hyödyt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</si>
  <si>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Projektilla laajat vaikutukset KYMPin tulevaisuuden toimintoihin.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</si>
  <si>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Voimakkaasti sidoksissa asiakkaan ja/tai rahoittajan (rahoituslähteen) prosesseihin tai toimintoihin.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</si>
  <si>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Tuotoksilla suuri määrä loppukäyttäjiä tai ne koskettavat suurta ryhmää.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</si>
  <si>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 on poliittisesti herkkä.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</si>
  <si>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Projektin avulla saavutetaan suuri vaikuttavuus tai mitattavia taloudellisia hyötyjä.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</si>
  <si>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9"/>
        <color rgb="FF000000"/>
        <rFont val="Tahoma"/>
        <family val="2"/>
      </rPr>
      <t>Välttämätön projekti, jonka epäonnistuminen aiheuttaa suuria taloudellisia menetyksiä tai imagohaittoja.</t>
    </r>
  </si>
  <si>
    <t>Lisätietoja asioista, jotka on otettava huomioon projektin johtamisessa:</t>
  </si>
  <si>
    <t>Projektin sisällön tai prosessien ainutlaatuisuus ja monimutkaisuus</t>
  </si>
  <si>
    <t>2-4</t>
  </si>
  <si>
    <t>2-3</t>
  </si>
  <si>
    <t>Yhteenveto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</si>
  <si>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Tahoma"/>
        <family val="2"/>
      </rPr>
      <t>Projektin budjetti on hyvin suuri verrattuna KYMPin useimpiin projekteihin. Projektin epäonnistuminen merkitsee huomattavaa tappiota.</t>
    </r>
  </si>
  <si>
    <r>
      <t>§</t>
    </r>
    <r>
      <rPr>
        <sz val="7"/>
        <color theme="1"/>
        <rFont val="Times New Roman"/>
        <family val="1"/>
      </rPr>
      <t> </t>
    </r>
    <r>
      <rPr>
        <sz val="9"/>
        <color theme="1"/>
        <rFont val="Tahoma"/>
        <family val="2"/>
      </rPr>
      <t>Projektin budjetti on keskitasoa suhteessa muihin toteutettaviin projekteihin.</t>
    </r>
  </si>
  <si>
    <r>
      <t>§</t>
    </r>
    <r>
      <rPr>
        <sz val="7"/>
        <color theme="1"/>
        <rFont val="Times New Roman"/>
        <family val="1"/>
      </rPr>
      <t> </t>
    </r>
    <r>
      <rPr>
        <sz val="9"/>
        <color theme="1"/>
        <rFont val="Tahoma"/>
        <family val="2"/>
      </rPr>
      <t>Projektin budjetti on melko vähäinen suhteessa muihin toteutettaviin projekteihin.</t>
    </r>
  </si>
  <si>
    <t>&gt; 100 000 €</t>
  </si>
  <si>
    <t>30-100 000 €</t>
  </si>
  <si>
    <t>(Ulkoiset kustannukset ja omat työpäivät, 1 htp = 490€)</t>
  </si>
  <si>
    <t>Budjetti</t>
  </si>
  <si>
    <t xml:space="preserve">Vastausten perusteella </t>
  </si>
  <si>
    <r>
      <rPr>
        <b/>
        <sz val="11"/>
        <color theme="0"/>
        <rFont val="Tahoma"/>
        <family val="2"/>
      </rPr>
      <t xml:space="preserve">Kehmet - ABC-projektiluokitus
</t>
    </r>
    <r>
      <rPr>
        <sz val="9"/>
        <color theme="0"/>
        <rFont val="Tahoma"/>
        <family val="2"/>
      </rPr>
      <t>Valitse projektiin soveltuvat väittämät. Lataa kopio omalle koneellesi ja muokkaa Excel-työpöytäsovelluksessa.</t>
    </r>
  </si>
  <si>
    <t xml:space="preserve">Valittu projektinjohtamisen luokka: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</si>
</sst>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theme="1"/>
      <name val="Tahoma"/>
      <family val="2"/>
    </font>
    <font>
      <sz val="8"/>
      <color theme="1"/>
      <name val="MS Gothic"/>
      <family val="3"/>
    </font>
    <font>
      <sz val="8"/>
      <color theme="1"/>
      <name val="Tahoma"/>
      <family val="2"/>
    </font>
    <font>
      <sz val="9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9"/>
      <color rgb="FF000000"/>
      <name val="Tahoma"/>
      <family val="2"/>
    </font>
    <font>
      <sz val="9"/>
      <color theme="1"/>
      <name val="Wingdings"/>
      <charset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0"/>
      <name val="Tahoma"/>
      <family val="2"/>
    </font>
    <font>
      <b/>
      <sz val="11"/>
      <color theme="0"/>
      <name val="Tahoma"/>
      <family val="2"/>
    </font>
    <font>
      <sz val="9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B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FC9EB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Dashed">
        <color rgb="FF808080"/>
      </bottom>
      <diagonal/>
    </border>
    <border>
      <left/>
      <right style="medium">
        <color indexed="64"/>
      </right>
      <top/>
      <bottom style="mediumDashed">
        <color rgb="FF80808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Dashed">
        <color rgb="FF808080"/>
      </bottom>
      <diagonal/>
    </border>
    <border>
      <left/>
      <right/>
      <top style="thick">
        <color indexed="64"/>
      </top>
      <bottom style="mediumDashed">
        <color rgb="FF808080"/>
      </bottom>
      <diagonal/>
    </border>
    <border>
      <left style="medium">
        <color indexed="64"/>
      </left>
      <right/>
      <top style="mediumDashed">
        <color rgb="FF808080"/>
      </top>
      <bottom style="mediumDashed">
        <color rgb="FF808080"/>
      </bottom>
      <diagonal/>
    </border>
    <border>
      <left/>
      <right/>
      <top style="mediumDashed">
        <color rgb="FF808080"/>
      </top>
      <bottom style="mediumDashed">
        <color rgb="FF808080"/>
      </bottom>
      <diagonal/>
    </border>
    <border>
      <left style="medium">
        <color indexed="64"/>
      </left>
      <right/>
      <top style="mediumDashed">
        <color rgb="FF808080"/>
      </top>
      <bottom style="thick">
        <color indexed="64"/>
      </bottom>
      <diagonal/>
    </border>
    <border>
      <left/>
      <right/>
      <top style="mediumDashed">
        <color rgb="FF808080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Dashed">
        <color rgb="FF808080"/>
      </top>
      <bottom/>
      <diagonal/>
    </border>
    <border>
      <left/>
      <right/>
      <top style="mediumDashed">
        <color rgb="FF808080"/>
      </top>
      <bottom/>
      <diagonal/>
    </border>
    <border>
      <left style="medium">
        <color indexed="64"/>
      </left>
      <right/>
      <top/>
      <bottom style="mediumDashed">
        <color rgb="FF80808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Dashed">
        <color indexed="64"/>
      </bottom>
      <diagonal/>
    </border>
    <border>
      <left/>
      <right/>
      <top style="thick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7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9" fillId="3" borderId="6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top" wrapText="1"/>
    </xf>
    <xf numFmtId="0" fontId="0" fillId="3" borderId="16" xfId="0" applyFill="1" applyBorder="1" applyAlignment="1">
      <alignment vertical="top" wrapText="1"/>
    </xf>
    <xf numFmtId="0" fontId="8" fillId="2" borderId="10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/>
    <xf numFmtId="0" fontId="1" fillId="5" borderId="1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left" vertical="center" wrapText="1" indent="2"/>
    </xf>
    <xf numFmtId="0" fontId="13" fillId="3" borderId="37" xfId="0" applyFont="1" applyFill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top" wrapText="1"/>
    </xf>
    <xf numFmtId="0" fontId="8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8" fillId="4" borderId="1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5" fillId="4" borderId="20" xfId="0" applyFont="1" applyFill="1" applyBorder="1" applyAlignment="1">
      <alignment horizontal="left" vertical="center" wrapText="1" indent="2"/>
    </xf>
    <xf numFmtId="0" fontId="5" fillId="4" borderId="21" xfId="0" applyFont="1" applyFill="1" applyBorder="1" applyAlignment="1">
      <alignment horizontal="left" vertical="center" wrapText="1" indent="2"/>
    </xf>
    <xf numFmtId="0" fontId="5" fillId="4" borderId="22" xfId="0" applyFont="1" applyFill="1" applyBorder="1" applyAlignment="1">
      <alignment horizontal="left" vertical="center" wrapText="1" indent="2"/>
    </xf>
    <xf numFmtId="0" fontId="5" fillId="4" borderId="23" xfId="0" applyFont="1" applyFill="1" applyBorder="1" applyAlignment="1">
      <alignment horizontal="left" vertical="center" wrapText="1" indent="2"/>
    </xf>
    <xf numFmtId="0" fontId="10" fillId="4" borderId="22" xfId="0" applyFont="1" applyFill="1" applyBorder="1" applyAlignment="1">
      <alignment horizontal="left" vertical="center" wrapText="1" indent="2"/>
    </xf>
    <xf numFmtId="0" fontId="10" fillId="4" borderId="23" xfId="0" applyFont="1" applyFill="1" applyBorder="1" applyAlignment="1">
      <alignment horizontal="left" vertical="center" wrapText="1" indent="2"/>
    </xf>
    <xf numFmtId="0" fontId="5" fillId="4" borderId="24" xfId="0" applyFont="1" applyFill="1" applyBorder="1" applyAlignment="1">
      <alignment horizontal="left" vertical="center" wrapText="1" indent="2"/>
    </xf>
    <xf numFmtId="0" fontId="5" fillId="4" borderId="25" xfId="0" applyFont="1" applyFill="1" applyBorder="1" applyAlignment="1">
      <alignment horizontal="left" vertical="center" wrapText="1" indent="2"/>
    </xf>
    <xf numFmtId="0" fontId="3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0" fillId="0" borderId="20" xfId="0" applyFont="1" applyBorder="1" applyAlignment="1">
      <alignment horizontal="left" vertical="center" wrapText="1" indent="2"/>
    </xf>
    <xf numFmtId="0" fontId="10" fillId="0" borderId="21" xfId="0" applyFont="1" applyBorder="1" applyAlignment="1">
      <alignment horizontal="left" vertical="center" wrapText="1" indent="2"/>
    </xf>
    <xf numFmtId="0" fontId="10" fillId="0" borderId="22" xfId="0" applyFont="1" applyBorder="1" applyAlignment="1">
      <alignment horizontal="left" vertical="center" wrapText="1" indent="2"/>
    </xf>
    <xf numFmtId="0" fontId="10" fillId="0" borderId="23" xfId="0" applyFont="1" applyBorder="1" applyAlignment="1">
      <alignment horizontal="left" vertical="center" wrapText="1" indent="2"/>
    </xf>
    <xf numFmtId="0" fontId="10" fillId="0" borderId="24" xfId="0" applyFont="1" applyBorder="1" applyAlignment="1">
      <alignment horizontal="left" vertical="center" wrapText="1" indent="2"/>
    </xf>
    <xf numFmtId="0" fontId="10" fillId="0" borderId="25" xfId="0" applyFont="1" applyBorder="1" applyAlignment="1">
      <alignment horizontal="left" vertical="center" wrapText="1" indent="2"/>
    </xf>
    <xf numFmtId="0" fontId="10" fillId="4" borderId="20" xfId="0" applyFont="1" applyFill="1" applyBorder="1" applyAlignment="1">
      <alignment horizontal="left" vertical="center" wrapText="1" indent="2"/>
    </xf>
    <xf numFmtId="0" fontId="10" fillId="4" borderId="21" xfId="0" applyFont="1" applyFill="1" applyBorder="1" applyAlignment="1">
      <alignment horizontal="left" vertical="center" wrapText="1" indent="2"/>
    </xf>
    <xf numFmtId="0" fontId="10" fillId="4" borderId="24" xfId="0" applyFont="1" applyFill="1" applyBorder="1" applyAlignment="1">
      <alignment horizontal="left" vertical="center" wrapText="1" indent="2"/>
    </xf>
    <xf numFmtId="0" fontId="10" fillId="4" borderId="25" xfId="0" applyFont="1" applyFill="1" applyBorder="1" applyAlignment="1">
      <alignment horizontal="left" vertical="center" wrapText="1" indent="2"/>
    </xf>
    <xf numFmtId="0" fontId="3" fillId="3" borderId="19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10" fillId="3" borderId="20" xfId="0" applyFont="1" applyFill="1" applyBorder="1" applyAlignment="1">
      <alignment horizontal="left" vertical="center" wrapText="1" indent="2"/>
    </xf>
    <xf numFmtId="0" fontId="10" fillId="3" borderId="21" xfId="0" applyFont="1" applyFill="1" applyBorder="1" applyAlignment="1">
      <alignment horizontal="left" vertical="center" wrapText="1" indent="2"/>
    </xf>
    <xf numFmtId="0" fontId="1" fillId="0" borderId="2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right" vertical="center" wrapText="1"/>
    </xf>
    <xf numFmtId="0" fontId="14" fillId="5" borderId="13" xfId="0" applyFont="1" applyFill="1" applyBorder="1" applyAlignment="1">
      <alignment horizontal="right" vertical="center" wrapText="1"/>
    </xf>
    <xf numFmtId="0" fontId="14" fillId="5" borderId="14" xfId="0" applyFont="1" applyFill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 indent="2"/>
    </xf>
    <xf numFmtId="0" fontId="13" fillId="3" borderId="33" xfId="0" applyFont="1" applyFill="1" applyBorder="1" applyAlignment="1">
      <alignment horizontal="left" vertical="center" wrapText="1" indent="2"/>
    </xf>
    <xf numFmtId="0" fontId="13" fillId="3" borderId="35" xfId="0" applyFont="1" applyFill="1" applyBorder="1" applyAlignment="1">
      <alignment horizontal="left" vertical="center" wrapText="1" indent="2"/>
    </xf>
    <xf numFmtId="0" fontId="13" fillId="3" borderId="36" xfId="0" applyFont="1" applyFill="1" applyBorder="1" applyAlignment="1">
      <alignment horizontal="left" vertical="center" wrapText="1" indent="2"/>
    </xf>
    <xf numFmtId="0" fontId="13" fillId="3" borderId="30" xfId="0" applyFont="1" applyFill="1" applyBorder="1" applyAlignment="1">
      <alignment horizontal="left" vertical="center" wrapText="1" indent="2"/>
    </xf>
    <xf numFmtId="0" fontId="13" fillId="3" borderId="31" xfId="0" applyFont="1" applyFill="1" applyBorder="1" applyAlignment="1">
      <alignment horizontal="left" vertical="center" wrapText="1" indent="2"/>
    </xf>
    <xf numFmtId="0" fontId="3" fillId="2" borderId="19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10" fillId="2" borderId="29" xfId="0" applyFont="1" applyFill="1" applyBorder="1" applyAlignment="1">
      <alignment horizontal="left" vertical="center" wrapText="1" indent="2"/>
    </xf>
    <xf numFmtId="0" fontId="10" fillId="2" borderId="7" xfId="0" applyFont="1" applyFill="1" applyBorder="1" applyAlignment="1">
      <alignment horizontal="left" vertical="center" wrapText="1" indent="2"/>
    </xf>
    <xf numFmtId="0" fontId="10" fillId="2" borderId="22" xfId="0" applyFont="1" applyFill="1" applyBorder="1" applyAlignment="1">
      <alignment horizontal="left" vertical="center" wrapText="1" indent="2"/>
    </xf>
    <xf numFmtId="0" fontId="10" fillId="2" borderId="23" xfId="0" applyFont="1" applyFill="1" applyBorder="1" applyAlignment="1">
      <alignment horizontal="left" vertical="center" wrapText="1" indent="2"/>
    </xf>
    <xf numFmtId="0" fontId="10" fillId="2" borderId="27" xfId="0" applyFont="1" applyFill="1" applyBorder="1" applyAlignment="1">
      <alignment horizontal="left" vertical="center" wrapText="1" indent="2"/>
    </xf>
    <xf numFmtId="0" fontId="10" fillId="2" borderId="28" xfId="0" applyFont="1" applyFill="1" applyBorder="1" applyAlignment="1">
      <alignment horizontal="left" vertical="center" wrapText="1" indent="2"/>
    </xf>
    <xf numFmtId="0" fontId="1" fillId="5" borderId="1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6" fillId="6" borderId="13" xfId="0" applyFont="1" applyFill="1" applyBorder="1" applyAlignment="1">
      <alignment vertical="center" wrapText="1"/>
    </xf>
    <xf numFmtId="0" fontId="16" fillId="6" borderId="13" xfId="0" applyFont="1" applyFill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70C0"/>
      <color rgb="FF9FC9EB"/>
      <color rgb="FFFFC61E"/>
      <color rgb="FF9FC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H3" lockText="1" noThreeD="1"/>
</file>

<file path=xl/ctrlProps/ctrlProp10.xml><?xml version="1.0" encoding="utf-8"?>
<formControlPr xmlns="http://schemas.microsoft.com/office/spreadsheetml/2009/9/main" objectType="CheckBox" fmlaLink="H12" lockText="1" noThreeD="1"/>
</file>

<file path=xl/ctrlProps/ctrlProp11.xml><?xml version="1.0" encoding="utf-8"?>
<formControlPr xmlns="http://schemas.microsoft.com/office/spreadsheetml/2009/9/main" objectType="CheckBox" fmlaLink="H13" lockText="1" noThreeD="1"/>
</file>

<file path=xl/ctrlProps/ctrlProp12.xml><?xml version="1.0" encoding="utf-8"?>
<formControlPr xmlns="http://schemas.microsoft.com/office/spreadsheetml/2009/9/main" objectType="CheckBox" fmlaLink="H14" lockText="1" noThreeD="1"/>
</file>

<file path=xl/ctrlProps/ctrlProp13.xml><?xml version="1.0" encoding="utf-8"?>
<formControlPr xmlns="http://schemas.microsoft.com/office/spreadsheetml/2009/9/main" objectType="CheckBox" fmlaLink="H15" lockText="1" noThreeD="1"/>
</file>

<file path=xl/ctrlProps/ctrlProp14.xml><?xml version="1.0" encoding="utf-8"?>
<formControlPr xmlns="http://schemas.microsoft.com/office/spreadsheetml/2009/9/main" objectType="CheckBox" fmlaLink="H16" lockText="1" noThreeD="1"/>
</file>

<file path=xl/ctrlProps/ctrlProp15.xml><?xml version="1.0" encoding="utf-8"?>
<formControlPr xmlns="http://schemas.microsoft.com/office/spreadsheetml/2009/9/main" objectType="CheckBox" fmlaLink="H17" lockText="1" noThreeD="1"/>
</file>

<file path=xl/ctrlProps/ctrlProp16.xml><?xml version="1.0" encoding="utf-8"?>
<formControlPr xmlns="http://schemas.microsoft.com/office/spreadsheetml/2009/9/main" objectType="CheckBox" fmlaLink="H18" lockText="1" noThreeD="1"/>
</file>

<file path=xl/ctrlProps/ctrlProp17.xml><?xml version="1.0" encoding="utf-8"?>
<formControlPr xmlns="http://schemas.microsoft.com/office/spreadsheetml/2009/9/main" objectType="CheckBox" fmlaLink="H19" lockText="1" noThreeD="1"/>
</file>

<file path=xl/ctrlProps/ctrlProp18.xml><?xml version="1.0" encoding="utf-8"?>
<formControlPr xmlns="http://schemas.microsoft.com/office/spreadsheetml/2009/9/main" objectType="CheckBox" fmlaLink="H20" lockText="1" noThreeD="1"/>
</file>

<file path=xl/ctrlProps/ctrlProp19.xml><?xml version="1.0" encoding="utf-8"?>
<formControlPr xmlns="http://schemas.microsoft.com/office/spreadsheetml/2009/9/main" objectType="CheckBox" fmlaLink="H21" lockText="1" noThreeD="1"/>
</file>

<file path=xl/ctrlProps/ctrlProp2.xml><?xml version="1.0" encoding="utf-8"?>
<formControlPr xmlns="http://schemas.microsoft.com/office/spreadsheetml/2009/9/main" objectType="CheckBox" checked="Checked" fmlaLink="H4" lockText="1" noThreeD="1"/>
</file>

<file path=xl/ctrlProps/ctrlProp20.xml><?xml version="1.0" encoding="utf-8"?>
<formControlPr xmlns="http://schemas.microsoft.com/office/spreadsheetml/2009/9/main" objectType="CheckBox" fmlaLink="H22" lockText="1" noThreeD="1"/>
</file>

<file path=xl/ctrlProps/ctrlProp21.xml><?xml version="1.0" encoding="utf-8"?>
<formControlPr xmlns="http://schemas.microsoft.com/office/spreadsheetml/2009/9/main" objectType="CheckBox" fmlaLink="H23" lockText="1" noThreeD="1"/>
</file>

<file path=xl/ctrlProps/ctrlProp22.xml><?xml version="1.0" encoding="utf-8"?>
<formControlPr xmlns="http://schemas.microsoft.com/office/spreadsheetml/2009/9/main" objectType="Radio" firstButton="1" fmlaLink="$H$26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CheckBox" fmlaLink="H27" lockText="1" noThreeD="1"/>
</file>

<file path=xl/ctrlProps/ctrlProp26.xml><?xml version="1.0" encoding="utf-8"?>
<formControlPr xmlns="http://schemas.microsoft.com/office/spreadsheetml/2009/9/main" objectType="CheckBox" fmlaLink="H28" lockText="1" noThreeD="1"/>
</file>

<file path=xl/ctrlProps/ctrlProp27.xml><?xml version="1.0" encoding="utf-8"?>
<formControlPr xmlns="http://schemas.microsoft.com/office/spreadsheetml/2009/9/main" objectType="CheckBox" fmlaLink="H29" lockText="1" noThreeD="1"/>
</file>

<file path=xl/ctrlProps/ctrlProp28.xml><?xml version="1.0" encoding="utf-8"?>
<formControlPr xmlns="http://schemas.microsoft.com/office/spreadsheetml/2009/9/main" objectType="CheckBox" fmlaLink="H30" lockText="1" noThreeD="1"/>
</file>

<file path=xl/ctrlProps/ctrlProp29.xml><?xml version="1.0" encoding="utf-8"?>
<formControlPr xmlns="http://schemas.microsoft.com/office/spreadsheetml/2009/9/main" objectType="CheckBox" fmlaLink="H31" lockText="1" noThreeD="1"/>
</file>

<file path=xl/ctrlProps/ctrlProp3.xml><?xml version="1.0" encoding="utf-8"?>
<formControlPr xmlns="http://schemas.microsoft.com/office/spreadsheetml/2009/9/main" objectType="CheckBox" fmlaLink="$H$5" lockText="1" noThreeD="1"/>
</file>

<file path=xl/ctrlProps/ctrlProp30.xml><?xml version="1.0" encoding="utf-8"?>
<formControlPr xmlns="http://schemas.microsoft.com/office/spreadsheetml/2009/9/main" objectType="CheckBox" fmlaLink="H32" lockText="1" noThreeD="1"/>
</file>

<file path=xl/ctrlProps/ctrlProp4.xml><?xml version="1.0" encoding="utf-8"?>
<formControlPr xmlns="http://schemas.microsoft.com/office/spreadsheetml/2009/9/main" objectType="CheckBox" checked="Checked" fmlaLink="H6" lockText="1" noThreeD="1"/>
</file>

<file path=xl/ctrlProps/ctrlProp5.xml><?xml version="1.0" encoding="utf-8"?>
<formControlPr xmlns="http://schemas.microsoft.com/office/spreadsheetml/2009/9/main" objectType="CheckBox" fmlaLink="H7" lockText="1" noThreeD="1"/>
</file>

<file path=xl/ctrlProps/ctrlProp6.xml><?xml version="1.0" encoding="utf-8"?>
<formControlPr xmlns="http://schemas.microsoft.com/office/spreadsheetml/2009/9/main" objectType="CheckBox" fmlaLink="H8" lockText="1" noThreeD="1"/>
</file>

<file path=xl/ctrlProps/ctrlProp7.xml><?xml version="1.0" encoding="utf-8"?>
<formControlPr xmlns="http://schemas.microsoft.com/office/spreadsheetml/2009/9/main" objectType="CheckBox" fmlaLink="H9" lockText="1" noThreeD="1"/>
</file>

<file path=xl/ctrlProps/ctrlProp8.xml><?xml version="1.0" encoding="utf-8"?>
<formControlPr xmlns="http://schemas.microsoft.com/office/spreadsheetml/2009/9/main" objectType="CheckBox" fmlaLink="H10" lockText="1" noThreeD="1"/>
</file>

<file path=xl/ctrlProps/ctrlProp9.xml><?xml version="1.0" encoding="utf-8"?>
<formControlPr xmlns="http://schemas.microsoft.com/office/spreadsheetml/2009/9/main" objectType="CheckBox" fmlaLink="H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</xdr:row>
          <xdr:rowOff>171450</xdr:rowOff>
        </xdr:from>
        <xdr:to>
          <xdr:col>3</xdr:col>
          <xdr:colOff>546100</xdr:colOff>
          <xdr:row>2</xdr:row>
          <xdr:rowOff>393700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3</xdr:row>
          <xdr:rowOff>120650</xdr:rowOff>
        </xdr:from>
        <xdr:to>
          <xdr:col>3</xdr:col>
          <xdr:colOff>546100</xdr:colOff>
          <xdr:row>3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4</xdr:row>
          <xdr:rowOff>120650</xdr:rowOff>
        </xdr:from>
        <xdr:to>
          <xdr:col>3</xdr:col>
          <xdr:colOff>546100</xdr:colOff>
          <xdr:row>4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5</xdr:row>
          <xdr:rowOff>120650</xdr:rowOff>
        </xdr:from>
        <xdr:to>
          <xdr:col>3</xdr:col>
          <xdr:colOff>546100</xdr:colOff>
          <xdr:row>5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6</xdr:row>
          <xdr:rowOff>120650</xdr:rowOff>
        </xdr:from>
        <xdr:to>
          <xdr:col>3</xdr:col>
          <xdr:colOff>546100</xdr:colOff>
          <xdr:row>6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7</xdr:row>
          <xdr:rowOff>120650</xdr:rowOff>
        </xdr:from>
        <xdr:to>
          <xdr:col>3</xdr:col>
          <xdr:colOff>546100</xdr:colOff>
          <xdr:row>7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8</xdr:row>
          <xdr:rowOff>120650</xdr:rowOff>
        </xdr:from>
        <xdr:to>
          <xdr:col>3</xdr:col>
          <xdr:colOff>546100</xdr:colOff>
          <xdr:row>8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9</xdr:row>
          <xdr:rowOff>120650</xdr:rowOff>
        </xdr:from>
        <xdr:to>
          <xdr:col>3</xdr:col>
          <xdr:colOff>546100</xdr:colOff>
          <xdr:row>9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10</xdr:row>
          <xdr:rowOff>120650</xdr:rowOff>
        </xdr:from>
        <xdr:to>
          <xdr:col>3</xdr:col>
          <xdr:colOff>546100</xdr:colOff>
          <xdr:row>10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11</xdr:row>
          <xdr:rowOff>120650</xdr:rowOff>
        </xdr:from>
        <xdr:to>
          <xdr:col>3</xdr:col>
          <xdr:colOff>546100</xdr:colOff>
          <xdr:row>11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12</xdr:row>
          <xdr:rowOff>120650</xdr:rowOff>
        </xdr:from>
        <xdr:to>
          <xdr:col>3</xdr:col>
          <xdr:colOff>546100</xdr:colOff>
          <xdr:row>12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13</xdr:row>
          <xdr:rowOff>120650</xdr:rowOff>
        </xdr:from>
        <xdr:to>
          <xdr:col>3</xdr:col>
          <xdr:colOff>546100</xdr:colOff>
          <xdr:row>13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14</xdr:row>
          <xdr:rowOff>120650</xdr:rowOff>
        </xdr:from>
        <xdr:to>
          <xdr:col>3</xdr:col>
          <xdr:colOff>546100</xdr:colOff>
          <xdr:row>14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15</xdr:row>
          <xdr:rowOff>222250</xdr:rowOff>
        </xdr:from>
        <xdr:to>
          <xdr:col>3</xdr:col>
          <xdr:colOff>546100</xdr:colOff>
          <xdr:row>15</xdr:row>
          <xdr:rowOff>444500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16</xdr:row>
          <xdr:rowOff>120650</xdr:rowOff>
        </xdr:from>
        <xdr:to>
          <xdr:col>3</xdr:col>
          <xdr:colOff>546100</xdr:colOff>
          <xdr:row>16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17</xdr:row>
          <xdr:rowOff>120650</xdr:rowOff>
        </xdr:from>
        <xdr:to>
          <xdr:col>3</xdr:col>
          <xdr:colOff>546100</xdr:colOff>
          <xdr:row>17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18</xdr:row>
          <xdr:rowOff>120650</xdr:rowOff>
        </xdr:from>
        <xdr:to>
          <xdr:col>3</xdr:col>
          <xdr:colOff>546100</xdr:colOff>
          <xdr:row>18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19</xdr:row>
          <xdr:rowOff>196850</xdr:rowOff>
        </xdr:from>
        <xdr:to>
          <xdr:col>3</xdr:col>
          <xdr:colOff>546100</xdr:colOff>
          <xdr:row>19</xdr:row>
          <xdr:rowOff>419100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20</xdr:row>
          <xdr:rowOff>120650</xdr:rowOff>
        </xdr:from>
        <xdr:to>
          <xdr:col>3</xdr:col>
          <xdr:colOff>546100</xdr:colOff>
          <xdr:row>20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21</xdr:row>
          <xdr:rowOff>120650</xdr:rowOff>
        </xdr:from>
        <xdr:to>
          <xdr:col>3</xdr:col>
          <xdr:colOff>546100</xdr:colOff>
          <xdr:row>21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22</xdr:row>
          <xdr:rowOff>120650</xdr:rowOff>
        </xdr:from>
        <xdr:to>
          <xdr:col>3</xdr:col>
          <xdr:colOff>546100</xdr:colOff>
          <xdr:row>22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0</xdr:rowOff>
        </xdr:from>
        <xdr:to>
          <xdr:col>3</xdr:col>
          <xdr:colOff>749300</xdr:colOff>
          <xdr:row>23</xdr:row>
          <xdr:rowOff>654050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24</xdr:row>
          <xdr:rowOff>76200</xdr:rowOff>
        </xdr:from>
        <xdr:to>
          <xdr:col>3</xdr:col>
          <xdr:colOff>647700</xdr:colOff>
          <xdr:row>24</xdr:row>
          <xdr:rowOff>438150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25</xdr:row>
          <xdr:rowOff>44450</xdr:rowOff>
        </xdr:from>
        <xdr:to>
          <xdr:col>3</xdr:col>
          <xdr:colOff>647700</xdr:colOff>
          <xdr:row>25</xdr:row>
          <xdr:rowOff>406400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120650</xdr:rowOff>
        </xdr:from>
        <xdr:to>
          <xdr:col>3</xdr:col>
          <xdr:colOff>546100</xdr:colOff>
          <xdr:row>26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120650</xdr:rowOff>
        </xdr:from>
        <xdr:to>
          <xdr:col>3</xdr:col>
          <xdr:colOff>546100</xdr:colOff>
          <xdr:row>27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28</xdr:row>
          <xdr:rowOff>120650</xdr:rowOff>
        </xdr:from>
        <xdr:to>
          <xdr:col>3</xdr:col>
          <xdr:colOff>546100</xdr:colOff>
          <xdr:row>28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29</xdr:row>
          <xdr:rowOff>120650</xdr:rowOff>
        </xdr:from>
        <xdr:to>
          <xdr:col>3</xdr:col>
          <xdr:colOff>546100</xdr:colOff>
          <xdr:row>29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30</xdr:row>
          <xdr:rowOff>120650</xdr:rowOff>
        </xdr:from>
        <xdr:to>
          <xdr:col>3</xdr:col>
          <xdr:colOff>571500</xdr:colOff>
          <xdr:row>30</xdr:row>
          <xdr:rowOff>463550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31</xdr:row>
          <xdr:rowOff>184150</xdr:rowOff>
        </xdr:from>
        <xdr:to>
          <xdr:col>3</xdr:col>
          <xdr:colOff>546100</xdr:colOff>
          <xdr:row>31</xdr:row>
          <xdr:rowOff>406400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622300</xdr:colOff>
      <xdr:row>0</xdr:row>
      <xdr:rowOff>107950</xdr:rowOff>
    </xdr:from>
    <xdr:to>
      <xdr:col>6</xdr:col>
      <xdr:colOff>645583</xdr:colOff>
      <xdr:row>0</xdr:row>
      <xdr:rowOff>481499</xdr:rowOff>
    </xdr:to>
    <xdr:grpSp>
      <xdr:nvGrpSpPr>
        <xdr:cNvPr id="52" name="Ryhmä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 bwMode="black">
        <a:xfrm>
          <a:off x="5816600" y="107950"/>
          <a:ext cx="804333" cy="373549"/>
          <a:chOff x="228601" y="704851"/>
          <a:chExt cx="11734800" cy="5449888"/>
        </a:xfrm>
        <a:solidFill>
          <a:srgbClr val="FFFFFF"/>
        </a:solidFill>
      </xdr:grpSpPr>
      <xdr:sp macro="" textlink="">
        <xdr:nvSpPr>
          <xdr:cNvPr id="53" name="Freeform 5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EditPoints="1"/>
          </xdr:cNvSpPr>
        </xdr:nvSpPr>
        <xdr:spPr bwMode="black">
          <a:xfrm>
            <a:off x="228601" y="704851"/>
            <a:ext cx="11734800" cy="5449888"/>
          </a:xfrm>
          <a:custGeom>
            <a:avLst/>
            <a:gdLst>
              <a:gd name="T0" fmla="*/ 16890 w 32573"/>
              <a:gd name="T1" fmla="*/ 14624 h 15116"/>
              <a:gd name="T2" fmla="*/ 19398 w 32573"/>
              <a:gd name="T3" fmla="*/ 13589 h 15116"/>
              <a:gd name="T4" fmla="*/ 28581 w 32573"/>
              <a:gd name="T5" fmla="*/ 13589 h 15116"/>
              <a:gd name="T6" fmla="*/ 32573 w 32573"/>
              <a:gd name="T7" fmla="*/ 9640 h 15116"/>
              <a:gd name="T8" fmla="*/ 32573 w 32573"/>
              <a:gd name="T9" fmla="*/ 0 h 15116"/>
              <a:gd name="T10" fmla="*/ 0 w 32573"/>
              <a:gd name="T11" fmla="*/ 0 h 15116"/>
              <a:gd name="T12" fmla="*/ 0 w 32573"/>
              <a:gd name="T13" fmla="*/ 9640 h 15116"/>
              <a:gd name="T14" fmla="*/ 3968 w 32573"/>
              <a:gd name="T15" fmla="*/ 13589 h 15116"/>
              <a:gd name="T16" fmla="*/ 13394 w 32573"/>
              <a:gd name="T17" fmla="*/ 13589 h 15116"/>
              <a:gd name="T18" fmla="*/ 15902 w 32573"/>
              <a:gd name="T19" fmla="*/ 14624 h 15116"/>
              <a:gd name="T20" fmla="*/ 16397 w 32573"/>
              <a:gd name="T21" fmla="*/ 15116 h 15116"/>
              <a:gd name="T22" fmla="*/ 16890 w 32573"/>
              <a:gd name="T23" fmla="*/ 14624 h 15116"/>
              <a:gd name="T24" fmla="*/ 31634 w 32573"/>
              <a:gd name="T25" fmla="*/ 939 h 15116"/>
              <a:gd name="T26" fmla="*/ 31634 w 32573"/>
              <a:gd name="T27" fmla="*/ 9640 h 15116"/>
              <a:gd name="T28" fmla="*/ 28581 w 32573"/>
              <a:gd name="T29" fmla="*/ 12650 h 15116"/>
              <a:gd name="T30" fmla="*/ 19398 w 32573"/>
              <a:gd name="T31" fmla="*/ 12650 h 15116"/>
              <a:gd name="T32" fmla="*/ 16397 w 32573"/>
              <a:gd name="T33" fmla="*/ 13798 h 15116"/>
              <a:gd name="T34" fmla="*/ 13394 w 32573"/>
              <a:gd name="T35" fmla="*/ 12650 h 15116"/>
              <a:gd name="T36" fmla="*/ 3968 w 32573"/>
              <a:gd name="T37" fmla="*/ 12650 h 15116"/>
              <a:gd name="T38" fmla="*/ 939 w 32573"/>
              <a:gd name="T39" fmla="*/ 9640 h 15116"/>
              <a:gd name="T40" fmla="*/ 939 w 32573"/>
              <a:gd name="T41" fmla="*/ 939 h 15116"/>
              <a:gd name="T42" fmla="*/ 31634 w 32573"/>
              <a:gd name="T43" fmla="*/ 939 h 151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32573" h="15116">
                <a:moveTo>
                  <a:pt x="16890" y="14624"/>
                </a:moveTo>
                <a:cubicBezTo>
                  <a:pt x="17560" y="13956"/>
                  <a:pt x="18451" y="13589"/>
                  <a:pt x="19398" y="13589"/>
                </a:cubicBezTo>
                <a:lnTo>
                  <a:pt x="28581" y="13589"/>
                </a:lnTo>
                <a:cubicBezTo>
                  <a:pt x="30783" y="13589"/>
                  <a:pt x="32573" y="11817"/>
                  <a:pt x="32573" y="9640"/>
                </a:cubicBezTo>
                <a:lnTo>
                  <a:pt x="32573" y="0"/>
                </a:lnTo>
                <a:lnTo>
                  <a:pt x="0" y="0"/>
                </a:lnTo>
                <a:lnTo>
                  <a:pt x="0" y="9640"/>
                </a:lnTo>
                <a:cubicBezTo>
                  <a:pt x="0" y="11817"/>
                  <a:pt x="1780" y="13589"/>
                  <a:pt x="3968" y="13589"/>
                </a:cubicBezTo>
                <a:lnTo>
                  <a:pt x="13394" y="13589"/>
                </a:lnTo>
                <a:cubicBezTo>
                  <a:pt x="14342" y="13589"/>
                  <a:pt x="15232" y="13956"/>
                  <a:pt x="15902" y="14624"/>
                </a:cubicBezTo>
                <a:lnTo>
                  <a:pt x="16397" y="15116"/>
                </a:lnTo>
                <a:lnTo>
                  <a:pt x="16890" y="14624"/>
                </a:lnTo>
                <a:close/>
                <a:moveTo>
                  <a:pt x="31634" y="939"/>
                </a:moveTo>
                <a:lnTo>
                  <a:pt x="31634" y="9640"/>
                </a:lnTo>
                <a:cubicBezTo>
                  <a:pt x="31634" y="11300"/>
                  <a:pt x="30264" y="12650"/>
                  <a:pt x="28581" y="12650"/>
                </a:cubicBezTo>
                <a:lnTo>
                  <a:pt x="19398" y="12650"/>
                </a:lnTo>
                <a:cubicBezTo>
                  <a:pt x="18279" y="12650"/>
                  <a:pt x="17221" y="13055"/>
                  <a:pt x="16397" y="13798"/>
                </a:cubicBezTo>
                <a:cubicBezTo>
                  <a:pt x="15571" y="13056"/>
                  <a:pt x="14514" y="12650"/>
                  <a:pt x="13394" y="12650"/>
                </a:cubicBezTo>
                <a:lnTo>
                  <a:pt x="3968" y="12650"/>
                </a:lnTo>
                <a:cubicBezTo>
                  <a:pt x="2298" y="12650"/>
                  <a:pt x="939" y="11300"/>
                  <a:pt x="939" y="9640"/>
                </a:cubicBezTo>
                <a:lnTo>
                  <a:pt x="939" y="939"/>
                </a:lnTo>
                <a:lnTo>
                  <a:pt x="31634" y="939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4" name="Freeform 6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/>
          </xdr:cNvSpPr>
        </xdr:nvSpPr>
        <xdr:spPr bwMode="black">
          <a:xfrm>
            <a:off x="9961563" y="2287588"/>
            <a:ext cx="377825" cy="363538"/>
          </a:xfrm>
          <a:custGeom>
            <a:avLst/>
            <a:gdLst>
              <a:gd name="T0" fmla="*/ 1048 w 1048"/>
              <a:gd name="T1" fmla="*/ 504 h 1009"/>
              <a:gd name="T2" fmla="*/ 525 w 1048"/>
              <a:gd name="T3" fmla="*/ 1009 h 1009"/>
              <a:gd name="T4" fmla="*/ 0 w 1048"/>
              <a:gd name="T5" fmla="*/ 504 h 1009"/>
              <a:gd name="T6" fmla="*/ 525 w 1048"/>
              <a:gd name="T7" fmla="*/ 0 h 1009"/>
              <a:gd name="T8" fmla="*/ 1048 w 1048"/>
              <a:gd name="T9" fmla="*/ 504 h 10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48" h="1009">
                <a:moveTo>
                  <a:pt x="1048" y="504"/>
                </a:moveTo>
                <a:cubicBezTo>
                  <a:pt x="1048" y="798"/>
                  <a:pt x="818" y="1009"/>
                  <a:pt x="525" y="1009"/>
                </a:cubicBezTo>
                <a:cubicBezTo>
                  <a:pt x="230" y="1009"/>
                  <a:pt x="0" y="798"/>
                  <a:pt x="0" y="504"/>
                </a:cubicBezTo>
                <a:cubicBezTo>
                  <a:pt x="0" y="211"/>
                  <a:pt x="230" y="0"/>
                  <a:pt x="525" y="0"/>
                </a:cubicBezTo>
                <a:cubicBezTo>
                  <a:pt x="818" y="0"/>
                  <a:pt x="1048" y="211"/>
                  <a:pt x="1048" y="504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5" name="Rectangle 7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black">
          <a:xfrm>
            <a:off x="9986963" y="2789238"/>
            <a:ext cx="327025" cy="11620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6" name="Freeform 8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/>
          </xdr:cNvSpPr>
        </xdr:nvSpPr>
        <xdr:spPr bwMode="black">
          <a:xfrm>
            <a:off x="8709026" y="2282826"/>
            <a:ext cx="1119188" cy="1668463"/>
          </a:xfrm>
          <a:custGeom>
            <a:avLst/>
            <a:gdLst>
              <a:gd name="T0" fmla="*/ 1923 w 3105"/>
              <a:gd name="T1" fmla="*/ 2683 h 4625"/>
              <a:gd name="T2" fmla="*/ 3105 w 3105"/>
              <a:gd name="T3" fmla="*/ 4625 h 4625"/>
              <a:gd name="T4" fmla="*/ 2121 w 3105"/>
              <a:gd name="T5" fmla="*/ 4625 h 4625"/>
              <a:gd name="T6" fmla="*/ 1328 w 3105"/>
              <a:gd name="T7" fmla="*/ 3335 h 4625"/>
              <a:gd name="T8" fmla="*/ 901 w 3105"/>
              <a:gd name="T9" fmla="*/ 3878 h 4625"/>
              <a:gd name="T10" fmla="*/ 901 w 3105"/>
              <a:gd name="T11" fmla="*/ 4625 h 4625"/>
              <a:gd name="T12" fmla="*/ 0 w 3105"/>
              <a:gd name="T13" fmla="*/ 4625 h 4625"/>
              <a:gd name="T14" fmla="*/ 0 w 3105"/>
              <a:gd name="T15" fmla="*/ 0 h 4625"/>
              <a:gd name="T16" fmla="*/ 901 w 3105"/>
              <a:gd name="T17" fmla="*/ 0 h 4625"/>
              <a:gd name="T18" fmla="*/ 901 w 3105"/>
              <a:gd name="T19" fmla="*/ 2134 h 4625"/>
              <a:gd name="T20" fmla="*/ 856 w 3105"/>
              <a:gd name="T21" fmla="*/ 2926 h 4625"/>
              <a:gd name="T22" fmla="*/ 875 w 3105"/>
              <a:gd name="T23" fmla="*/ 2926 h 4625"/>
              <a:gd name="T24" fmla="*/ 1265 w 3105"/>
              <a:gd name="T25" fmla="*/ 2325 h 4625"/>
              <a:gd name="T26" fmla="*/ 1955 w 3105"/>
              <a:gd name="T27" fmla="*/ 1405 h 4625"/>
              <a:gd name="T28" fmla="*/ 3009 w 3105"/>
              <a:gd name="T29" fmla="*/ 1405 h 4625"/>
              <a:gd name="T30" fmla="*/ 1923 w 3105"/>
              <a:gd name="T31" fmla="*/ 2683 h 46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05" h="4625">
                <a:moveTo>
                  <a:pt x="1923" y="2683"/>
                </a:moveTo>
                <a:lnTo>
                  <a:pt x="3105" y="4625"/>
                </a:lnTo>
                <a:lnTo>
                  <a:pt x="2121" y="4625"/>
                </a:lnTo>
                <a:lnTo>
                  <a:pt x="1328" y="3335"/>
                </a:lnTo>
                <a:lnTo>
                  <a:pt x="901" y="3878"/>
                </a:lnTo>
                <a:lnTo>
                  <a:pt x="901" y="4625"/>
                </a:lnTo>
                <a:lnTo>
                  <a:pt x="0" y="4625"/>
                </a:lnTo>
                <a:lnTo>
                  <a:pt x="0" y="0"/>
                </a:lnTo>
                <a:lnTo>
                  <a:pt x="901" y="0"/>
                </a:lnTo>
                <a:lnTo>
                  <a:pt x="901" y="2134"/>
                </a:lnTo>
                <a:cubicBezTo>
                  <a:pt x="901" y="2530"/>
                  <a:pt x="856" y="2926"/>
                  <a:pt x="856" y="2926"/>
                </a:cubicBezTo>
                <a:lnTo>
                  <a:pt x="875" y="2926"/>
                </a:lnTo>
                <a:cubicBezTo>
                  <a:pt x="875" y="2926"/>
                  <a:pt x="1086" y="2574"/>
                  <a:pt x="1265" y="2325"/>
                </a:cubicBezTo>
                <a:lnTo>
                  <a:pt x="1955" y="1405"/>
                </a:lnTo>
                <a:lnTo>
                  <a:pt x="3009" y="1405"/>
                </a:lnTo>
                <a:lnTo>
                  <a:pt x="1923" y="2683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7" name="Freeform 9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black">
          <a:xfrm>
            <a:off x="7353301" y="2762251"/>
            <a:ext cx="1027113" cy="1189038"/>
          </a:xfrm>
          <a:custGeom>
            <a:avLst/>
            <a:gdLst>
              <a:gd name="T0" fmla="*/ 2850 w 2850"/>
              <a:gd name="T1" fmla="*/ 1232 h 3296"/>
              <a:gd name="T2" fmla="*/ 1840 w 2850"/>
              <a:gd name="T3" fmla="*/ 0 h 3296"/>
              <a:gd name="T4" fmla="*/ 876 w 2850"/>
              <a:gd name="T5" fmla="*/ 607 h 3296"/>
              <a:gd name="T6" fmla="*/ 856 w 2850"/>
              <a:gd name="T7" fmla="*/ 607 h 3296"/>
              <a:gd name="T8" fmla="*/ 901 w 2850"/>
              <a:gd name="T9" fmla="*/ 76 h 3296"/>
              <a:gd name="T10" fmla="*/ 0 w 2850"/>
              <a:gd name="T11" fmla="*/ 76 h 3296"/>
              <a:gd name="T12" fmla="*/ 0 w 2850"/>
              <a:gd name="T13" fmla="*/ 3296 h 3296"/>
              <a:gd name="T14" fmla="*/ 901 w 2850"/>
              <a:gd name="T15" fmla="*/ 3296 h 3296"/>
              <a:gd name="T16" fmla="*/ 901 w 2850"/>
              <a:gd name="T17" fmla="*/ 1386 h 3296"/>
              <a:gd name="T18" fmla="*/ 1457 w 2850"/>
              <a:gd name="T19" fmla="*/ 760 h 3296"/>
              <a:gd name="T20" fmla="*/ 1942 w 2850"/>
              <a:gd name="T21" fmla="*/ 1412 h 3296"/>
              <a:gd name="T22" fmla="*/ 1942 w 2850"/>
              <a:gd name="T23" fmla="*/ 3296 h 3296"/>
              <a:gd name="T24" fmla="*/ 2850 w 2850"/>
              <a:gd name="T25" fmla="*/ 3296 h 3296"/>
              <a:gd name="T26" fmla="*/ 2850 w 2850"/>
              <a:gd name="T27" fmla="*/ 1232 h 32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850" h="3296">
                <a:moveTo>
                  <a:pt x="2850" y="1232"/>
                </a:moveTo>
                <a:cubicBezTo>
                  <a:pt x="2850" y="434"/>
                  <a:pt x="2459" y="0"/>
                  <a:pt x="1840" y="0"/>
                </a:cubicBezTo>
                <a:cubicBezTo>
                  <a:pt x="1309" y="0"/>
                  <a:pt x="1035" y="312"/>
                  <a:pt x="876" y="607"/>
                </a:cubicBezTo>
                <a:lnTo>
                  <a:pt x="856" y="607"/>
                </a:lnTo>
                <a:lnTo>
                  <a:pt x="901" y="76"/>
                </a:lnTo>
                <a:lnTo>
                  <a:pt x="0" y="76"/>
                </a:lnTo>
                <a:lnTo>
                  <a:pt x="0" y="3296"/>
                </a:lnTo>
                <a:lnTo>
                  <a:pt x="901" y="3296"/>
                </a:lnTo>
                <a:lnTo>
                  <a:pt x="901" y="1386"/>
                </a:lnTo>
                <a:cubicBezTo>
                  <a:pt x="901" y="1015"/>
                  <a:pt x="1118" y="760"/>
                  <a:pt x="1457" y="760"/>
                </a:cubicBezTo>
                <a:cubicBezTo>
                  <a:pt x="1795" y="760"/>
                  <a:pt x="1942" y="983"/>
                  <a:pt x="1942" y="1412"/>
                </a:cubicBezTo>
                <a:lnTo>
                  <a:pt x="1942" y="3296"/>
                </a:lnTo>
                <a:lnTo>
                  <a:pt x="2850" y="3296"/>
                </a:lnTo>
                <a:lnTo>
                  <a:pt x="2850" y="1232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8" name="Freeform 10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/>
          </xdr:cNvSpPr>
        </xdr:nvSpPr>
        <xdr:spPr bwMode="black">
          <a:xfrm>
            <a:off x="6664326" y="2287588"/>
            <a:ext cx="377825" cy="363538"/>
          </a:xfrm>
          <a:custGeom>
            <a:avLst/>
            <a:gdLst>
              <a:gd name="T0" fmla="*/ 1047 w 1047"/>
              <a:gd name="T1" fmla="*/ 504 h 1009"/>
              <a:gd name="T2" fmla="*/ 524 w 1047"/>
              <a:gd name="T3" fmla="*/ 1009 h 1009"/>
              <a:gd name="T4" fmla="*/ 0 w 1047"/>
              <a:gd name="T5" fmla="*/ 504 h 1009"/>
              <a:gd name="T6" fmla="*/ 524 w 1047"/>
              <a:gd name="T7" fmla="*/ 0 h 1009"/>
              <a:gd name="T8" fmla="*/ 1047 w 1047"/>
              <a:gd name="T9" fmla="*/ 504 h 10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47" h="1009">
                <a:moveTo>
                  <a:pt x="1047" y="504"/>
                </a:moveTo>
                <a:cubicBezTo>
                  <a:pt x="1047" y="798"/>
                  <a:pt x="817" y="1009"/>
                  <a:pt x="524" y="1009"/>
                </a:cubicBezTo>
                <a:cubicBezTo>
                  <a:pt x="229" y="1009"/>
                  <a:pt x="0" y="798"/>
                  <a:pt x="0" y="504"/>
                </a:cubicBezTo>
                <a:cubicBezTo>
                  <a:pt x="0" y="211"/>
                  <a:pt x="229" y="0"/>
                  <a:pt x="524" y="0"/>
                </a:cubicBezTo>
                <a:cubicBezTo>
                  <a:pt x="817" y="0"/>
                  <a:pt x="1047" y="211"/>
                  <a:pt x="1047" y="504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59" name="Rectangle 11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black">
          <a:xfrm>
            <a:off x="6689726" y="2789238"/>
            <a:ext cx="327025" cy="11620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60" name="Freeform 12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/>
          </xdr:cNvSpPr>
        </xdr:nvSpPr>
        <xdr:spPr bwMode="black">
          <a:xfrm>
            <a:off x="5399088" y="2762251"/>
            <a:ext cx="1047750" cy="1216025"/>
          </a:xfrm>
          <a:custGeom>
            <a:avLst/>
            <a:gdLst>
              <a:gd name="T0" fmla="*/ 2025 w 2907"/>
              <a:gd name="T1" fmla="*/ 2402 h 3373"/>
              <a:gd name="T2" fmla="*/ 1253 w 2907"/>
              <a:gd name="T3" fmla="*/ 1974 h 3373"/>
              <a:gd name="T4" fmla="*/ 160 w 2907"/>
              <a:gd name="T5" fmla="*/ 990 h 3373"/>
              <a:gd name="T6" fmla="*/ 1431 w 2907"/>
              <a:gd name="T7" fmla="*/ 0 h 3373"/>
              <a:gd name="T8" fmla="*/ 2907 w 2907"/>
              <a:gd name="T9" fmla="*/ 734 h 3373"/>
              <a:gd name="T10" fmla="*/ 2133 w 2907"/>
              <a:gd name="T11" fmla="*/ 1169 h 3373"/>
              <a:gd name="T12" fmla="*/ 1463 w 2907"/>
              <a:gd name="T13" fmla="*/ 657 h 3373"/>
              <a:gd name="T14" fmla="*/ 1042 w 2907"/>
              <a:gd name="T15" fmla="*/ 945 h 3373"/>
              <a:gd name="T16" fmla="*/ 1943 w 2907"/>
              <a:gd name="T17" fmla="*/ 1367 h 3373"/>
              <a:gd name="T18" fmla="*/ 2907 w 2907"/>
              <a:gd name="T19" fmla="*/ 2344 h 3373"/>
              <a:gd name="T20" fmla="*/ 1610 w 2907"/>
              <a:gd name="T21" fmla="*/ 3373 h 3373"/>
              <a:gd name="T22" fmla="*/ 0 w 2907"/>
              <a:gd name="T23" fmla="*/ 2543 h 3373"/>
              <a:gd name="T24" fmla="*/ 786 w 2907"/>
              <a:gd name="T25" fmla="*/ 2102 h 3373"/>
              <a:gd name="T26" fmla="*/ 1598 w 2907"/>
              <a:gd name="T27" fmla="*/ 2715 h 3373"/>
              <a:gd name="T28" fmla="*/ 2025 w 2907"/>
              <a:gd name="T29" fmla="*/ 2402 h 33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907" h="3373">
                <a:moveTo>
                  <a:pt x="2025" y="2402"/>
                </a:moveTo>
                <a:cubicBezTo>
                  <a:pt x="2025" y="2146"/>
                  <a:pt x="1667" y="2089"/>
                  <a:pt x="1253" y="1974"/>
                </a:cubicBezTo>
                <a:cubicBezTo>
                  <a:pt x="766" y="1846"/>
                  <a:pt x="160" y="1603"/>
                  <a:pt x="160" y="990"/>
                </a:cubicBezTo>
                <a:cubicBezTo>
                  <a:pt x="160" y="383"/>
                  <a:pt x="741" y="0"/>
                  <a:pt x="1431" y="0"/>
                </a:cubicBezTo>
                <a:cubicBezTo>
                  <a:pt x="2070" y="0"/>
                  <a:pt x="2658" y="306"/>
                  <a:pt x="2907" y="734"/>
                </a:cubicBezTo>
                <a:lnTo>
                  <a:pt x="2133" y="1169"/>
                </a:lnTo>
                <a:cubicBezTo>
                  <a:pt x="2057" y="881"/>
                  <a:pt x="1814" y="657"/>
                  <a:pt x="1463" y="657"/>
                </a:cubicBezTo>
                <a:cubicBezTo>
                  <a:pt x="1233" y="657"/>
                  <a:pt x="1042" y="760"/>
                  <a:pt x="1042" y="945"/>
                </a:cubicBezTo>
                <a:cubicBezTo>
                  <a:pt x="1042" y="1188"/>
                  <a:pt x="1463" y="1213"/>
                  <a:pt x="1943" y="1367"/>
                </a:cubicBezTo>
                <a:cubicBezTo>
                  <a:pt x="2447" y="1527"/>
                  <a:pt x="2907" y="1757"/>
                  <a:pt x="2907" y="2344"/>
                </a:cubicBezTo>
                <a:cubicBezTo>
                  <a:pt x="2907" y="2990"/>
                  <a:pt x="2306" y="3373"/>
                  <a:pt x="1610" y="3373"/>
                </a:cubicBezTo>
                <a:cubicBezTo>
                  <a:pt x="856" y="3373"/>
                  <a:pt x="262" y="3053"/>
                  <a:pt x="0" y="2543"/>
                </a:cubicBezTo>
                <a:lnTo>
                  <a:pt x="786" y="2102"/>
                </a:lnTo>
                <a:cubicBezTo>
                  <a:pt x="888" y="2453"/>
                  <a:pt x="1169" y="2715"/>
                  <a:pt x="1598" y="2715"/>
                </a:cubicBezTo>
                <a:cubicBezTo>
                  <a:pt x="1847" y="2715"/>
                  <a:pt x="2025" y="2606"/>
                  <a:pt x="2025" y="2402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61" name="Freeform 13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black">
          <a:xfrm>
            <a:off x="4770438" y="2295526"/>
            <a:ext cx="563563" cy="1677988"/>
          </a:xfrm>
          <a:custGeom>
            <a:avLst/>
            <a:gdLst>
              <a:gd name="T0" fmla="*/ 907 w 1565"/>
              <a:gd name="T1" fmla="*/ 0 h 4657"/>
              <a:gd name="T2" fmla="*/ 0 w 1565"/>
              <a:gd name="T3" fmla="*/ 0 h 4657"/>
              <a:gd name="T4" fmla="*/ 0 w 1565"/>
              <a:gd name="T5" fmla="*/ 3706 h 4657"/>
              <a:gd name="T6" fmla="*/ 214 w 1565"/>
              <a:gd name="T7" fmla="*/ 4430 h 4657"/>
              <a:gd name="T8" fmla="*/ 894 w 1565"/>
              <a:gd name="T9" fmla="*/ 4657 h 4657"/>
              <a:gd name="T10" fmla="*/ 1220 w 1565"/>
              <a:gd name="T11" fmla="*/ 4622 h 4657"/>
              <a:gd name="T12" fmla="*/ 1488 w 1565"/>
              <a:gd name="T13" fmla="*/ 4523 h 4657"/>
              <a:gd name="T14" fmla="*/ 1565 w 1565"/>
              <a:gd name="T15" fmla="*/ 3916 h 4657"/>
              <a:gd name="T16" fmla="*/ 1377 w 1565"/>
              <a:gd name="T17" fmla="*/ 3970 h 4657"/>
              <a:gd name="T18" fmla="*/ 1188 w 1565"/>
              <a:gd name="T19" fmla="*/ 3986 h 4657"/>
              <a:gd name="T20" fmla="*/ 974 w 1565"/>
              <a:gd name="T21" fmla="*/ 3897 h 4657"/>
              <a:gd name="T22" fmla="*/ 907 w 1565"/>
              <a:gd name="T23" fmla="*/ 3577 h 4657"/>
              <a:gd name="T24" fmla="*/ 907 w 1565"/>
              <a:gd name="T25" fmla="*/ 0 h 46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565" h="4657">
                <a:moveTo>
                  <a:pt x="907" y="0"/>
                </a:moveTo>
                <a:lnTo>
                  <a:pt x="0" y="0"/>
                </a:lnTo>
                <a:lnTo>
                  <a:pt x="0" y="3706"/>
                </a:lnTo>
                <a:cubicBezTo>
                  <a:pt x="0" y="4037"/>
                  <a:pt x="71" y="4279"/>
                  <a:pt x="214" y="4430"/>
                </a:cubicBezTo>
                <a:cubicBezTo>
                  <a:pt x="357" y="4582"/>
                  <a:pt x="583" y="4657"/>
                  <a:pt x="894" y="4657"/>
                </a:cubicBezTo>
                <a:cubicBezTo>
                  <a:pt x="1001" y="4657"/>
                  <a:pt x="1109" y="4645"/>
                  <a:pt x="1220" y="4622"/>
                </a:cubicBezTo>
                <a:cubicBezTo>
                  <a:pt x="1331" y="4599"/>
                  <a:pt x="1420" y="4566"/>
                  <a:pt x="1488" y="4523"/>
                </a:cubicBezTo>
                <a:lnTo>
                  <a:pt x="1565" y="3916"/>
                </a:lnTo>
                <a:cubicBezTo>
                  <a:pt x="1493" y="3942"/>
                  <a:pt x="1429" y="3960"/>
                  <a:pt x="1377" y="3970"/>
                </a:cubicBezTo>
                <a:cubicBezTo>
                  <a:pt x="1324" y="3981"/>
                  <a:pt x="1260" y="3986"/>
                  <a:pt x="1188" y="3986"/>
                </a:cubicBezTo>
                <a:cubicBezTo>
                  <a:pt x="1069" y="3986"/>
                  <a:pt x="1019" y="3957"/>
                  <a:pt x="974" y="3897"/>
                </a:cubicBezTo>
                <a:cubicBezTo>
                  <a:pt x="929" y="3837"/>
                  <a:pt x="907" y="3731"/>
                  <a:pt x="907" y="3577"/>
                </a:cubicBezTo>
                <a:lnTo>
                  <a:pt x="907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62" name="Freeform 14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EditPoints="1"/>
          </xdr:cNvSpPr>
        </xdr:nvSpPr>
        <xdr:spPr bwMode="black">
          <a:xfrm>
            <a:off x="3455988" y="2762251"/>
            <a:ext cx="1073150" cy="1216025"/>
          </a:xfrm>
          <a:custGeom>
            <a:avLst/>
            <a:gdLst>
              <a:gd name="T0" fmla="*/ 1540 w 2977"/>
              <a:gd name="T1" fmla="*/ 651 h 3373"/>
              <a:gd name="T2" fmla="*/ 869 w 2977"/>
              <a:gd name="T3" fmla="*/ 1328 h 3373"/>
              <a:gd name="T4" fmla="*/ 2140 w 2977"/>
              <a:gd name="T5" fmla="*/ 1328 h 3373"/>
              <a:gd name="T6" fmla="*/ 1540 w 2977"/>
              <a:gd name="T7" fmla="*/ 651 h 3373"/>
              <a:gd name="T8" fmla="*/ 2932 w 2977"/>
              <a:gd name="T9" fmla="*/ 1929 h 3373"/>
              <a:gd name="T10" fmla="*/ 850 w 2977"/>
              <a:gd name="T11" fmla="*/ 1929 h 3373"/>
              <a:gd name="T12" fmla="*/ 1559 w 2977"/>
              <a:gd name="T13" fmla="*/ 2708 h 3373"/>
              <a:gd name="T14" fmla="*/ 2179 w 2977"/>
              <a:gd name="T15" fmla="*/ 2178 h 3373"/>
              <a:gd name="T16" fmla="*/ 2938 w 2977"/>
              <a:gd name="T17" fmla="*/ 2606 h 3373"/>
              <a:gd name="T18" fmla="*/ 1559 w 2977"/>
              <a:gd name="T19" fmla="*/ 3373 h 3373"/>
              <a:gd name="T20" fmla="*/ 0 w 2977"/>
              <a:gd name="T21" fmla="*/ 1686 h 3373"/>
              <a:gd name="T22" fmla="*/ 1540 w 2977"/>
              <a:gd name="T23" fmla="*/ 0 h 3373"/>
              <a:gd name="T24" fmla="*/ 2977 w 2977"/>
              <a:gd name="T25" fmla="*/ 1488 h 3373"/>
              <a:gd name="T26" fmla="*/ 2932 w 2977"/>
              <a:gd name="T27" fmla="*/ 1929 h 33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977" h="3373">
                <a:moveTo>
                  <a:pt x="1540" y="651"/>
                </a:moveTo>
                <a:cubicBezTo>
                  <a:pt x="1207" y="651"/>
                  <a:pt x="939" y="887"/>
                  <a:pt x="869" y="1328"/>
                </a:cubicBezTo>
                <a:lnTo>
                  <a:pt x="2140" y="1328"/>
                </a:lnTo>
                <a:cubicBezTo>
                  <a:pt x="2140" y="939"/>
                  <a:pt x="1891" y="651"/>
                  <a:pt x="1540" y="651"/>
                </a:cubicBezTo>
                <a:close/>
                <a:moveTo>
                  <a:pt x="2932" y="1929"/>
                </a:moveTo>
                <a:lnTo>
                  <a:pt x="850" y="1929"/>
                </a:lnTo>
                <a:cubicBezTo>
                  <a:pt x="888" y="2453"/>
                  <a:pt x="1182" y="2708"/>
                  <a:pt x="1559" y="2708"/>
                </a:cubicBezTo>
                <a:cubicBezTo>
                  <a:pt x="1897" y="2708"/>
                  <a:pt x="2127" y="2485"/>
                  <a:pt x="2179" y="2178"/>
                </a:cubicBezTo>
                <a:lnTo>
                  <a:pt x="2938" y="2606"/>
                </a:lnTo>
                <a:cubicBezTo>
                  <a:pt x="2715" y="3015"/>
                  <a:pt x="2230" y="3373"/>
                  <a:pt x="1559" y="3373"/>
                </a:cubicBezTo>
                <a:cubicBezTo>
                  <a:pt x="658" y="3373"/>
                  <a:pt x="0" y="2747"/>
                  <a:pt x="0" y="1686"/>
                </a:cubicBezTo>
                <a:cubicBezTo>
                  <a:pt x="0" y="638"/>
                  <a:pt x="671" y="0"/>
                  <a:pt x="1540" y="0"/>
                </a:cubicBezTo>
                <a:cubicBezTo>
                  <a:pt x="2402" y="0"/>
                  <a:pt x="2977" y="613"/>
                  <a:pt x="2977" y="1488"/>
                </a:cubicBezTo>
                <a:cubicBezTo>
                  <a:pt x="2977" y="1750"/>
                  <a:pt x="2932" y="1929"/>
                  <a:pt x="2932" y="1929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  <xdr:sp macro="" textlink="">
        <xdr:nvSpPr>
          <xdr:cNvPr id="63" name="Freeform 15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black">
          <a:xfrm>
            <a:off x="1879601" y="2357438"/>
            <a:ext cx="1311275" cy="1593850"/>
          </a:xfrm>
          <a:custGeom>
            <a:avLst/>
            <a:gdLst>
              <a:gd name="T0" fmla="*/ 2702 w 3641"/>
              <a:gd name="T1" fmla="*/ 4420 h 4420"/>
              <a:gd name="T2" fmla="*/ 3641 w 3641"/>
              <a:gd name="T3" fmla="*/ 4420 h 4420"/>
              <a:gd name="T4" fmla="*/ 3641 w 3641"/>
              <a:gd name="T5" fmla="*/ 0 h 4420"/>
              <a:gd name="T6" fmla="*/ 2702 w 3641"/>
              <a:gd name="T7" fmla="*/ 0 h 4420"/>
              <a:gd name="T8" fmla="*/ 2702 w 3641"/>
              <a:gd name="T9" fmla="*/ 1750 h 4420"/>
              <a:gd name="T10" fmla="*/ 939 w 3641"/>
              <a:gd name="T11" fmla="*/ 1750 h 4420"/>
              <a:gd name="T12" fmla="*/ 939 w 3641"/>
              <a:gd name="T13" fmla="*/ 0 h 4420"/>
              <a:gd name="T14" fmla="*/ 0 w 3641"/>
              <a:gd name="T15" fmla="*/ 0 h 4420"/>
              <a:gd name="T16" fmla="*/ 0 w 3641"/>
              <a:gd name="T17" fmla="*/ 4420 h 4420"/>
              <a:gd name="T18" fmla="*/ 939 w 3641"/>
              <a:gd name="T19" fmla="*/ 4420 h 4420"/>
              <a:gd name="T20" fmla="*/ 939 w 3641"/>
              <a:gd name="T21" fmla="*/ 2586 h 4420"/>
              <a:gd name="T22" fmla="*/ 2702 w 3641"/>
              <a:gd name="T23" fmla="*/ 2586 h 4420"/>
              <a:gd name="T24" fmla="*/ 2702 w 3641"/>
              <a:gd name="T25" fmla="*/ 4420 h 44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3641" h="4420">
                <a:moveTo>
                  <a:pt x="2702" y="4420"/>
                </a:moveTo>
                <a:lnTo>
                  <a:pt x="3641" y="4420"/>
                </a:lnTo>
                <a:lnTo>
                  <a:pt x="3641" y="0"/>
                </a:lnTo>
                <a:lnTo>
                  <a:pt x="2702" y="0"/>
                </a:lnTo>
                <a:lnTo>
                  <a:pt x="2702" y="1750"/>
                </a:lnTo>
                <a:lnTo>
                  <a:pt x="939" y="1750"/>
                </a:lnTo>
                <a:lnTo>
                  <a:pt x="939" y="0"/>
                </a:lnTo>
                <a:lnTo>
                  <a:pt x="0" y="0"/>
                </a:lnTo>
                <a:lnTo>
                  <a:pt x="0" y="4420"/>
                </a:lnTo>
                <a:lnTo>
                  <a:pt x="939" y="4420"/>
                </a:lnTo>
                <a:lnTo>
                  <a:pt x="939" y="2586"/>
                </a:lnTo>
                <a:lnTo>
                  <a:pt x="2702" y="2586"/>
                </a:lnTo>
                <a:lnTo>
                  <a:pt x="2702" y="442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 lIns="0" tIns="0" rIns="0" bIns="0"/>
          <a:lstStyle>
            <a:defPPr>
              <a:defRPr lang="fi-FI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fontAlgn="auto" hangingPunct="1">
              <a:spcBef>
                <a:spcPts val="0"/>
              </a:spcBef>
              <a:spcAft>
                <a:spcPts val="0"/>
              </a:spcAft>
              <a:defRPr/>
            </a:pPr>
            <a:endParaRPr lang="fi-FI"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GridLines="0" tabSelected="1" workbookViewId="0">
      <pane ySplit="2" topLeftCell="A3" activePane="bottomLeft" state="frozen"/>
      <selection pane="bottomLeft" sqref="A1:G1"/>
    </sheetView>
  </sheetViews>
  <sheetFormatPr defaultRowHeight="14.5" x14ac:dyDescent="0.35"/>
  <cols>
    <col min="1" max="1" width="16.36328125" customWidth="1"/>
    <col min="2" max="2" width="16.6328125" customWidth="1"/>
    <col min="3" max="3" width="17.6328125" customWidth="1"/>
    <col min="4" max="4" width="12.54296875" customWidth="1"/>
    <col min="5" max="7" width="11.1796875" customWidth="1"/>
    <col min="8" max="10" width="8.7265625" hidden="1" customWidth="1"/>
  </cols>
  <sheetData>
    <row r="1" spans="1:12" ht="48" customHeight="1" thickBot="1" x14ac:dyDescent="0.4">
      <c r="A1" s="122" t="s">
        <v>53</v>
      </c>
      <c r="B1" s="123"/>
      <c r="C1" s="123"/>
      <c r="D1" s="123"/>
      <c r="E1" s="123"/>
      <c r="F1" s="123"/>
      <c r="G1" s="123"/>
      <c r="L1" s="34"/>
    </row>
    <row r="2" spans="1:12" ht="25.5" customHeight="1" thickTop="1" thickBot="1" x14ac:dyDescent="0.4">
      <c r="A2" s="119" t="s">
        <v>0</v>
      </c>
      <c r="B2" s="120" t="s">
        <v>1</v>
      </c>
      <c r="C2" s="92"/>
      <c r="D2" s="121"/>
      <c r="E2" s="37" t="s">
        <v>2</v>
      </c>
      <c r="F2" s="37" t="s">
        <v>3</v>
      </c>
      <c r="G2" s="38" t="s">
        <v>4</v>
      </c>
    </row>
    <row r="3" spans="1:12" ht="35.5" customHeight="1" thickTop="1" thickBot="1" x14ac:dyDescent="0.4">
      <c r="A3" s="55" t="s">
        <v>41</v>
      </c>
      <c r="B3" s="58" t="s">
        <v>5</v>
      </c>
      <c r="C3" s="59"/>
      <c r="D3" s="42"/>
      <c r="E3" s="43" t="str">
        <f>IF(I8&gt;4, "X", "")</f>
        <v/>
      </c>
      <c r="F3" s="43" t="str">
        <f>IF(AND(I8&gt;1,I8&lt;5), "X", "")</f>
        <v>X</v>
      </c>
      <c r="G3" s="44" t="str">
        <f>IF(I8&lt;2, "X", "")</f>
        <v/>
      </c>
      <c r="H3" t="b">
        <v>1</v>
      </c>
    </row>
    <row r="4" spans="1:12" ht="35.5" customHeight="1" thickBot="1" x14ac:dyDescent="0.4">
      <c r="A4" s="56"/>
      <c r="B4" s="60" t="s">
        <v>8</v>
      </c>
      <c r="C4" s="61"/>
      <c r="D4" s="42"/>
      <c r="E4" s="45" t="s">
        <v>6</v>
      </c>
      <c r="F4" s="46" t="s">
        <v>42</v>
      </c>
      <c r="G4" s="47" t="s">
        <v>7</v>
      </c>
      <c r="H4" t="b">
        <v>1</v>
      </c>
    </row>
    <row r="5" spans="1:12" ht="42.5" customHeight="1" thickBot="1" x14ac:dyDescent="0.4">
      <c r="A5" s="56"/>
      <c r="B5" s="60" t="s">
        <v>9</v>
      </c>
      <c r="C5" s="61"/>
      <c r="D5" s="42"/>
      <c r="E5" s="48"/>
      <c r="F5" s="48"/>
      <c r="G5" s="49"/>
      <c r="H5" t="b">
        <v>0</v>
      </c>
    </row>
    <row r="6" spans="1:12" ht="35.5" customHeight="1" thickBot="1" x14ac:dyDescent="0.4">
      <c r="A6" s="56"/>
      <c r="B6" s="60" t="s">
        <v>10</v>
      </c>
      <c r="C6" s="61"/>
      <c r="D6" s="42"/>
      <c r="E6" s="48"/>
      <c r="F6" s="48"/>
      <c r="G6" s="49"/>
      <c r="H6" t="b">
        <v>1</v>
      </c>
    </row>
    <row r="7" spans="1:12" ht="35.5" customHeight="1" thickBot="1" x14ac:dyDescent="0.4">
      <c r="A7" s="56"/>
      <c r="B7" s="62" t="s">
        <v>11</v>
      </c>
      <c r="C7" s="63"/>
      <c r="D7" s="42"/>
      <c r="E7" s="48"/>
      <c r="F7" s="48"/>
      <c r="G7" s="49"/>
      <c r="H7" t="b">
        <v>0</v>
      </c>
    </row>
    <row r="8" spans="1:12" ht="41.5" customHeight="1" thickBot="1" x14ac:dyDescent="0.4">
      <c r="A8" s="57"/>
      <c r="B8" s="64" t="s">
        <v>12</v>
      </c>
      <c r="C8" s="65"/>
      <c r="D8" s="50"/>
      <c r="E8" s="51"/>
      <c r="F8" s="51"/>
      <c r="G8" s="52"/>
      <c r="H8" t="b">
        <v>0</v>
      </c>
      <c r="I8">
        <f>COUNTIF(H3:H8,TRUE)</f>
        <v>3</v>
      </c>
    </row>
    <row r="9" spans="1:12" ht="59" customHeight="1" thickTop="1" thickBot="1" x14ac:dyDescent="0.4">
      <c r="A9" s="66" t="s">
        <v>13</v>
      </c>
      <c r="B9" s="68" t="s">
        <v>14</v>
      </c>
      <c r="C9" s="69"/>
      <c r="D9" s="8"/>
      <c r="E9" s="33" t="str">
        <f>IF(I11=3, "X", "")</f>
        <v/>
      </c>
      <c r="F9" s="33" t="str">
        <f>IF(I11=2, "X", "")</f>
        <v/>
      </c>
      <c r="G9" s="33" t="str">
        <f>IF(I11&lt;2, "X", "")</f>
        <v>X</v>
      </c>
      <c r="H9" t="b">
        <v>0</v>
      </c>
    </row>
    <row r="10" spans="1:12" ht="48" customHeight="1" thickBot="1" x14ac:dyDescent="0.4">
      <c r="A10" s="66"/>
      <c r="B10" s="70" t="s">
        <v>15</v>
      </c>
      <c r="C10" s="71"/>
      <c r="D10" s="8"/>
      <c r="E10" s="9">
        <v>3</v>
      </c>
      <c r="F10" s="9">
        <v>2</v>
      </c>
      <c r="G10" s="11" t="s">
        <v>7</v>
      </c>
      <c r="H10" t="b">
        <v>0</v>
      </c>
    </row>
    <row r="11" spans="1:12" ht="59" customHeight="1" thickBot="1" x14ac:dyDescent="0.4">
      <c r="A11" s="67"/>
      <c r="B11" s="72" t="s">
        <v>16</v>
      </c>
      <c r="C11" s="73"/>
      <c r="D11" s="13"/>
      <c r="E11" s="10"/>
      <c r="F11" s="10"/>
      <c r="G11" s="12"/>
      <c r="H11" t="b">
        <v>0</v>
      </c>
      <c r="I11">
        <f>COUNTIF(H9:H11,TRUE)</f>
        <v>0</v>
      </c>
    </row>
    <row r="12" spans="1:12" ht="36" customHeight="1" thickTop="1" thickBot="1" x14ac:dyDescent="0.4">
      <c r="A12" s="55" t="s">
        <v>17</v>
      </c>
      <c r="B12" s="74" t="s">
        <v>18</v>
      </c>
      <c r="C12" s="75"/>
      <c r="D12" s="42"/>
      <c r="E12" s="43" t="str">
        <f>IF(I15=4, "X", "")</f>
        <v/>
      </c>
      <c r="F12" s="43" t="str">
        <f>IF(AND(I15&gt;1,I15&lt;4), "X", "")</f>
        <v/>
      </c>
      <c r="G12" s="44" t="str">
        <f>IF(I15&lt;2, "X", "")</f>
        <v>X</v>
      </c>
      <c r="H12" t="b">
        <v>0</v>
      </c>
    </row>
    <row r="13" spans="1:12" ht="39.5" customHeight="1" thickBot="1" x14ac:dyDescent="0.4">
      <c r="A13" s="56"/>
      <c r="B13" s="62" t="s">
        <v>19</v>
      </c>
      <c r="C13" s="63"/>
      <c r="D13" s="42"/>
      <c r="E13" s="45">
        <v>4</v>
      </c>
      <c r="F13" s="46" t="s">
        <v>43</v>
      </c>
      <c r="G13" s="47" t="s">
        <v>7</v>
      </c>
      <c r="H13" t="b">
        <v>0</v>
      </c>
    </row>
    <row r="14" spans="1:12" ht="53" customHeight="1" thickBot="1" x14ac:dyDescent="0.4">
      <c r="A14" s="56"/>
      <c r="B14" s="62" t="s">
        <v>20</v>
      </c>
      <c r="C14" s="63"/>
      <c r="D14" s="42"/>
      <c r="E14" s="48"/>
      <c r="F14" s="48"/>
      <c r="G14" s="49"/>
      <c r="H14" t="b">
        <v>0</v>
      </c>
    </row>
    <row r="15" spans="1:12" ht="51.5" customHeight="1" thickBot="1" x14ac:dyDescent="0.4">
      <c r="A15" s="57"/>
      <c r="B15" s="76" t="s">
        <v>21</v>
      </c>
      <c r="C15" s="77"/>
      <c r="D15" s="50"/>
      <c r="E15" s="51"/>
      <c r="F15" s="51"/>
      <c r="G15" s="52"/>
      <c r="H15" t="b">
        <v>0</v>
      </c>
      <c r="I15">
        <f>COUNTIF(H12:H15,TRUE)</f>
        <v>0</v>
      </c>
    </row>
    <row r="16" spans="1:12" ht="50.5" customHeight="1" thickTop="1" thickBot="1" x14ac:dyDescent="0.4">
      <c r="A16" s="78" t="s">
        <v>22</v>
      </c>
      <c r="B16" s="81" t="s">
        <v>23</v>
      </c>
      <c r="C16" s="82"/>
      <c r="D16" s="14"/>
      <c r="E16" s="33" t="str">
        <f>IF(I19=4, "X", "")</f>
        <v/>
      </c>
      <c r="F16" s="33" t="str">
        <f>IF(AND(I19&gt;1,I19&lt;4), "X", "")</f>
        <v/>
      </c>
      <c r="G16" s="33" t="str">
        <f>IF(I19&lt;2, "X", "")</f>
        <v>X</v>
      </c>
      <c r="H16" t="b">
        <v>0</v>
      </c>
    </row>
    <row r="17" spans="1:9" ht="34.5" customHeight="1" thickBot="1" x14ac:dyDescent="0.4">
      <c r="A17" s="79"/>
      <c r="B17" s="70" t="s">
        <v>24</v>
      </c>
      <c r="C17" s="71"/>
      <c r="D17" s="8"/>
      <c r="E17" s="15">
        <v>4</v>
      </c>
      <c r="F17" s="28" t="s">
        <v>43</v>
      </c>
      <c r="G17" s="18" t="s">
        <v>7</v>
      </c>
      <c r="H17" t="b">
        <v>0</v>
      </c>
    </row>
    <row r="18" spans="1:9" ht="55.5" customHeight="1" thickBot="1" x14ac:dyDescent="0.4">
      <c r="A18" s="79"/>
      <c r="B18" s="70" t="s">
        <v>25</v>
      </c>
      <c r="C18" s="71"/>
      <c r="D18" s="8"/>
      <c r="E18" s="16"/>
      <c r="F18" s="16"/>
      <c r="G18" s="19"/>
      <c r="H18" t="b">
        <v>0</v>
      </c>
    </row>
    <row r="19" spans="1:9" ht="34.5" customHeight="1" thickBot="1" x14ac:dyDescent="0.4">
      <c r="A19" s="80"/>
      <c r="B19" s="72" t="s">
        <v>26</v>
      </c>
      <c r="C19" s="73"/>
      <c r="D19" s="13"/>
      <c r="E19" s="17"/>
      <c r="F19" s="17"/>
      <c r="G19" s="20"/>
      <c r="H19" t="b">
        <v>0</v>
      </c>
      <c r="I19">
        <f>COUNTIF(H16:H19,TRUE)</f>
        <v>0</v>
      </c>
    </row>
    <row r="20" spans="1:9" ht="48" customHeight="1" thickTop="1" thickBot="1" x14ac:dyDescent="0.4">
      <c r="A20" s="55" t="s">
        <v>27</v>
      </c>
      <c r="B20" s="74" t="s">
        <v>28</v>
      </c>
      <c r="C20" s="75"/>
      <c r="D20" s="42"/>
      <c r="E20" s="43" t="str">
        <f>IF(I23=4, "X", "")</f>
        <v/>
      </c>
      <c r="F20" s="43" t="str">
        <f>IF(AND(I23&gt;1,I23&lt;4), "X", "")</f>
        <v/>
      </c>
      <c r="G20" s="44" t="str">
        <f>IF(I23&lt;2, "X", "")</f>
        <v>X</v>
      </c>
      <c r="H20" t="b">
        <v>0</v>
      </c>
    </row>
    <row r="21" spans="1:9" ht="45.5" customHeight="1" thickBot="1" x14ac:dyDescent="0.4">
      <c r="A21" s="56"/>
      <c r="B21" s="62" t="s">
        <v>29</v>
      </c>
      <c r="C21" s="63"/>
      <c r="D21" s="42"/>
      <c r="E21" s="45">
        <v>4</v>
      </c>
      <c r="F21" s="46" t="s">
        <v>43</v>
      </c>
      <c r="G21" s="47" t="s">
        <v>7</v>
      </c>
      <c r="H21" t="b">
        <v>0</v>
      </c>
    </row>
    <row r="22" spans="1:9" ht="42.5" customHeight="1" thickBot="1" x14ac:dyDescent="0.4">
      <c r="A22" s="56"/>
      <c r="B22" s="62" t="s">
        <v>30</v>
      </c>
      <c r="C22" s="63"/>
      <c r="D22" s="42"/>
      <c r="E22" s="48"/>
      <c r="F22" s="48"/>
      <c r="G22" s="49"/>
      <c r="H22" t="b">
        <v>0</v>
      </c>
    </row>
    <row r="23" spans="1:9" ht="38" customHeight="1" thickBot="1" x14ac:dyDescent="0.4">
      <c r="A23" s="57"/>
      <c r="B23" s="76" t="s">
        <v>31</v>
      </c>
      <c r="C23" s="77"/>
      <c r="D23" s="50"/>
      <c r="E23" s="51"/>
      <c r="F23" s="51"/>
      <c r="G23" s="52"/>
      <c r="H23" t="b">
        <v>0</v>
      </c>
      <c r="I23">
        <f>COUNTIF(H20:H23,TRUE)</f>
        <v>0</v>
      </c>
    </row>
    <row r="24" spans="1:9" ht="56.5" customHeight="1" thickTop="1" thickBot="1" x14ac:dyDescent="0.4">
      <c r="A24" s="41" t="s">
        <v>51</v>
      </c>
      <c r="B24" s="104" t="s">
        <v>45</v>
      </c>
      <c r="C24" s="105"/>
      <c r="D24" s="39"/>
      <c r="E24" s="33" t="str">
        <f>IF(H26=1, "X", "")</f>
        <v/>
      </c>
      <c r="F24" s="33" t="str">
        <f>IF(H26=2, "X", "")</f>
        <v>X</v>
      </c>
      <c r="G24" s="33" t="str">
        <f>IF(H26=3, "X", "")</f>
        <v/>
      </c>
    </row>
    <row r="25" spans="1:9" ht="41.5" customHeight="1" thickBot="1" x14ac:dyDescent="0.4">
      <c r="A25" s="21" t="s">
        <v>50</v>
      </c>
      <c r="B25" s="106" t="s">
        <v>46</v>
      </c>
      <c r="C25" s="107"/>
      <c r="D25" s="40"/>
      <c r="E25" s="15" t="s">
        <v>48</v>
      </c>
      <c r="F25" s="15" t="s">
        <v>49</v>
      </c>
      <c r="G25" s="18" t="s">
        <v>32</v>
      </c>
    </row>
    <row r="26" spans="1:9" ht="48" customHeight="1" thickBot="1" x14ac:dyDescent="0.4">
      <c r="A26" s="22"/>
      <c r="B26" s="108" t="s">
        <v>47</v>
      </c>
      <c r="C26" s="109"/>
      <c r="D26" s="30"/>
      <c r="E26" s="23"/>
      <c r="F26" s="24"/>
      <c r="G26" s="25"/>
      <c r="H26">
        <v>2</v>
      </c>
    </row>
    <row r="27" spans="1:9" ht="35" customHeight="1" thickTop="1" thickBot="1" x14ac:dyDescent="0.4">
      <c r="A27" s="110" t="s">
        <v>33</v>
      </c>
      <c r="B27" s="113" t="s">
        <v>34</v>
      </c>
      <c r="C27" s="114"/>
      <c r="D27" s="1"/>
      <c r="E27" s="31" t="str">
        <f>IF(I32&gt;4, "X", "")</f>
        <v/>
      </c>
      <c r="F27" s="31" t="str">
        <f>IF(AND(I32&gt;1,I32&lt;5), "X", "")</f>
        <v/>
      </c>
      <c r="G27" s="32" t="str">
        <f>IF(I32&lt;2, "X", "")</f>
        <v>X</v>
      </c>
      <c r="H27" t="b">
        <v>0</v>
      </c>
    </row>
    <row r="28" spans="1:9" ht="45.5" customHeight="1" thickBot="1" x14ac:dyDescent="0.4">
      <c r="A28" s="111"/>
      <c r="B28" s="115" t="s">
        <v>35</v>
      </c>
      <c r="C28" s="116"/>
      <c r="D28" s="1"/>
      <c r="E28" s="2" t="s">
        <v>6</v>
      </c>
      <c r="F28" s="27" t="s">
        <v>42</v>
      </c>
      <c r="G28" s="5" t="s">
        <v>7</v>
      </c>
      <c r="H28" t="b">
        <v>0</v>
      </c>
    </row>
    <row r="29" spans="1:9" ht="35" customHeight="1" thickBot="1" x14ac:dyDescent="0.4">
      <c r="A29" s="111"/>
      <c r="B29" s="115" t="s">
        <v>36</v>
      </c>
      <c r="C29" s="116"/>
      <c r="D29" s="1"/>
      <c r="E29" s="3"/>
      <c r="F29" s="3"/>
      <c r="G29" s="6"/>
      <c r="H29" t="b">
        <v>0</v>
      </c>
    </row>
    <row r="30" spans="1:9" ht="27.5" customHeight="1" thickBot="1" x14ac:dyDescent="0.4">
      <c r="A30" s="111"/>
      <c r="B30" s="115" t="s">
        <v>37</v>
      </c>
      <c r="C30" s="116"/>
      <c r="D30" s="1"/>
      <c r="E30" s="3"/>
      <c r="F30" s="3"/>
      <c r="G30" s="6"/>
      <c r="H30" t="b">
        <v>0</v>
      </c>
    </row>
    <row r="31" spans="1:9" ht="44.5" customHeight="1" thickBot="1" x14ac:dyDescent="0.4">
      <c r="A31" s="111"/>
      <c r="B31" s="115" t="s">
        <v>38</v>
      </c>
      <c r="C31" s="116"/>
      <c r="D31" s="1"/>
      <c r="E31" s="3"/>
      <c r="F31" s="3"/>
      <c r="G31" s="6"/>
      <c r="H31" t="b">
        <v>0</v>
      </c>
    </row>
    <row r="32" spans="1:9" ht="46" customHeight="1" thickBot="1" x14ac:dyDescent="0.4">
      <c r="A32" s="112"/>
      <c r="B32" s="117" t="s">
        <v>39</v>
      </c>
      <c r="C32" s="118"/>
      <c r="D32" s="26"/>
      <c r="E32" s="4"/>
      <c r="F32" s="4"/>
      <c r="G32" s="7"/>
      <c r="H32" t="b">
        <v>0</v>
      </c>
      <c r="I32">
        <f>COUNTIF(H27:H32,TRUE)</f>
        <v>0</v>
      </c>
    </row>
    <row r="33" spans="1:10" ht="23.5" customHeight="1" thickTop="1" thickBot="1" x14ac:dyDescent="0.4">
      <c r="A33" s="91" t="s">
        <v>44</v>
      </c>
      <c r="B33" s="92"/>
      <c r="C33" s="92"/>
      <c r="D33" s="93"/>
      <c r="E33" s="37" t="s">
        <v>2</v>
      </c>
      <c r="F33" s="37" t="s">
        <v>3</v>
      </c>
      <c r="G33" s="38" t="s">
        <v>4</v>
      </c>
    </row>
    <row r="34" spans="1:10" ht="15.5" thickTop="1" thickBot="1" x14ac:dyDescent="0.4">
      <c r="A34" s="88" t="str">
        <f>A3</f>
        <v>Projektin sisällön tai prosessien ainutlaatuisuus ja monimutkaisuus</v>
      </c>
      <c r="B34" s="89"/>
      <c r="C34" s="89"/>
      <c r="D34" s="90"/>
      <c r="E34" s="29" t="str">
        <f>E3</f>
        <v/>
      </c>
      <c r="F34" s="29" t="str">
        <f>F3</f>
        <v>X</v>
      </c>
      <c r="G34" s="53" t="str">
        <f>G3</f>
        <v/>
      </c>
    </row>
    <row r="35" spans="1:10" ht="15.5" thickTop="1" thickBot="1" x14ac:dyDescent="0.4">
      <c r="A35" s="88" t="str">
        <f>A9</f>
        <v>Aikataulu</v>
      </c>
      <c r="B35" s="89"/>
      <c r="C35" s="89"/>
      <c r="D35" s="90"/>
      <c r="E35" s="29" t="str">
        <f>E9</f>
        <v/>
      </c>
      <c r="F35" s="29" t="str">
        <f>F9</f>
        <v/>
      </c>
      <c r="G35" s="54" t="str">
        <f>G9</f>
        <v>X</v>
      </c>
    </row>
    <row r="36" spans="1:10" ht="15.5" thickTop="1" thickBot="1" x14ac:dyDescent="0.4">
      <c r="A36" s="94" t="str">
        <f>A12</f>
        <v>Projektin osallistujat</v>
      </c>
      <c r="B36" s="95"/>
      <c r="C36" s="95"/>
      <c r="D36" s="96"/>
      <c r="E36" s="29" t="str">
        <f>E12</f>
        <v/>
      </c>
      <c r="F36" s="29" t="str">
        <f>F12</f>
        <v/>
      </c>
      <c r="G36" s="54" t="str">
        <f>G12</f>
        <v>X</v>
      </c>
    </row>
    <row r="37" spans="1:10" ht="15.5" thickTop="1" thickBot="1" x14ac:dyDescent="0.4">
      <c r="A37" s="94" t="str">
        <f>A16</f>
        <v>Sidosryhmät</v>
      </c>
      <c r="B37" s="95"/>
      <c r="C37" s="95"/>
      <c r="D37" s="96"/>
      <c r="E37" s="29" t="str">
        <f>E16</f>
        <v/>
      </c>
      <c r="F37" s="29" t="str">
        <f>F16</f>
        <v/>
      </c>
      <c r="G37" s="54" t="str">
        <f>G16</f>
        <v>X</v>
      </c>
    </row>
    <row r="38" spans="1:10" ht="15.5" thickTop="1" thickBot="1" x14ac:dyDescent="0.4">
      <c r="A38" s="94" t="str">
        <f>A20</f>
        <v>Ulkoiset tekijät ja (muuttuva) ympäristö</v>
      </c>
      <c r="B38" s="95"/>
      <c r="C38" s="95"/>
      <c r="D38" s="96"/>
      <c r="E38" s="29" t="str">
        <f>E20</f>
        <v/>
      </c>
      <c r="F38" s="29" t="str">
        <f>F20</f>
        <v/>
      </c>
      <c r="G38" s="54" t="str">
        <f>G20</f>
        <v>X</v>
      </c>
    </row>
    <row r="39" spans="1:10" ht="15.5" thickTop="1" thickBot="1" x14ac:dyDescent="0.4">
      <c r="A39" s="94" t="str">
        <f>A24</f>
        <v>Budjetti</v>
      </c>
      <c r="B39" s="95"/>
      <c r="C39" s="95"/>
      <c r="D39" s="96"/>
      <c r="E39" s="29" t="str">
        <f>E24</f>
        <v/>
      </c>
      <c r="F39" s="29" t="str">
        <f>F24</f>
        <v>X</v>
      </c>
      <c r="G39" s="54" t="str">
        <f>G24</f>
        <v/>
      </c>
      <c r="H39" t="s">
        <v>2</v>
      </c>
      <c r="I39" t="s">
        <v>3</v>
      </c>
      <c r="J39" t="s">
        <v>4</v>
      </c>
    </row>
    <row r="40" spans="1:10" ht="15.5" thickTop="1" thickBot="1" x14ac:dyDescent="0.4">
      <c r="A40" s="94" t="str">
        <f>A27</f>
        <v>Projektin strateginen merkitys ja taloudelliset hyödyt</v>
      </c>
      <c r="B40" s="95"/>
      <c r="C40" s="95"/>
      <c r="D40" s="96"/>
      <c r="E40" s="29" t="str">
        <f>E27</f>
        <v/>
      </c>
      <c r="F40" s="29" t="str">
        <f>F27</f>
        <v/>
      </c>
      <c r="G40" s="54" t="str">
        <f>G27</f>
        <v>X</v>
      </c>
      <c r="H40">
        <f>COUNTIF(E34:E40, "X")</f>
        <v>0</v>
      </c>
      <c r="I40">
        <f>COUNTIF(F34:F40, "X")</f>
        <v>2</v>
      </c>
      <c r="J40">
        <f>COUNTIF(G34:G40, "X")</f>
        <v>5</v>
      </c>
    </row>
    <row r="41" spans="1:10" ht="37.5" customHeight="1" thickTop="1" thickBot="1" x14ac:dyDescent="0.4">
      <c r="A41" s="100" t="s">
        <v>52</v>
      </c>
      <c r="B41" s="101"/>
      <c r="C41" s="101"/>
      <c r="D41" s="101"/>
      <c r="E41" s="102" t="str">
        <f>IF(H40=MAX(H40:J40), "projektisi vaikuttaa kuuluvan A-luokkaan", IF(I40=MAX(H40:J40), "projektisi vaikuttaa kuuluvan B-luokkaan",  IF((J40&gt;5), "projektisi vaikuttaa kuuluvan C-luokkaan", "on vaikea suoraan määritellä projektisi luokkaa")))</f>
        <v>on vaikea suoraan määritellä projektisi luokkaa</v>
      </c>
      <c r="F41" s="102"/>
      <c r="G41" s="103"/>
    </row>
    <row r="42" spans="1:10" ht="15.5" thickTop="1" thickBot="1" x14ac:dyDescent="0.4">
      <c r="A42" s="97" t="s">
        <v>54</v>
      </c>
      <c r="B42" s="98"/>
      <c r="C42" s="98"/>
      <c r="D42" s="99"/>
      <c r="E42" s="35"/>
      <c r="F42" s="35"/>
      <c r="G42" s="36"/>
    </row>
    <row r="43" spans="1:10" ht="75" customHeight="1" thickTop="1" thickBot="1" x14ac:dyDescent="0.4">
      <c r="A43" s="83" t="s">
        <v>40</v>
      </c>
      <c r="B43" s="84"/>
      <c r="C43" s="85"/>
      <c r="D43" s="86"/>
      <c r="E43" s="86"/>
      <c r="F43" s="86"/>
      <c r="G43" s="87"/>
    </row>
    <row r="44" spans="1:10" ht="15" thickTop="1" x14ac:dyDescent="0.35"/>
  </sheetData>
  <dataConsolidate/>
  <mergeCells count="51">
    <mergeCell ref="B24:C24"/>
    <mergeCell ref="B25:C25"/>
    <mergeCell ref="B26:C26"/>
    <mergeCell ref="A36:D36"/>
    <mergeCell ref="A37:D37"/>
    <mergeCell ref="A27:A32"/>
    <mergeCell ref="B27:C27"/>
    <mergeCell ref="B28:C28"/>
    <mergeCell ref="B29:C29"/>
    <mergeCell ref="B30:C30"/>
    <mergeCell ref="B31:C31"/>
    <mergeCell ref="B32:C32"/>
    <mergeCell ref="A43:B43"/>
    <mergeCell ref="C43:G43"/>
    <mergeCell ref="A35:D35"/>
    <mergeCell ref="A33:D33"/>
    <mergeCell ref="A34:D34"/>
    <mergeCell ref="A38:D38"/>
    <mergeCell ref="A39:D39"/>
    <mergeCell ref="A40:D40"/>
    <mergeCell ref="A42:D42"/>
    <mergeCell ref="A41:D41"/>
    <mergeCell ref="E41:G41"/>
    <mergeCell ref="A16:A19"/>
    <mergeCell ref="B16:C16"/>
    <mergeCell ref="B17:C17"/>
    <mergeCell ref="B18:C18"/>
    <mergeCell ref="B19:C19"/>
    <mergeCell ref="A20:A23"/>
    <mergeCell ref="B20:C20"/>
    <mergeCell ref="B21:C21"/>
    <mergeCell ref="B22:C22"/>
    <mergeCell ref="B23:C23"/>
    <mergeCell ref="A9:A11"/>
    <mergeCell ref="B9:C9"/>
    <mergeCell ref="B10:C10"/>
    <mergeCell ref="B11:C11"/>
    <mergeCell ref="A12:A15"/>
    <mergeCell ref="B12:C12"/>
    <mergeCell ref="B13:C13"/>
    <mergeCell ref="B14:C14"/>
    <mergeCell ref="B15:C15"/>
    <mergeCell ref="A1:G1"/>
    <mergeCell ref="B2:D2"/>
    <mergeCell ref="A3:A8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298450</xdr:colOff>
                    <xdr:row>2</xdr:row>
                    <xdr:rowOff>171450</xdr:rowOff>
                  </from>
                  <to>
                    <xdr:col>3</xdr:col>
                    <xdr:colOff>546100</xdr:colOff>
                    <xdr:row>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298450</xdr:colOff>
                    <xdr:row>3</xdr:row>
                    <xdr:rowOff>120650</xdr:rowOff>
                  </from>
                  <to>
                    <xdr:col>3</xdr:col>
                    <xdr:colOff>546100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298450</xdr:colOff>
                    <xdr:row>4</xdr:row>
                    <xdr:rowOff>120650</xdr:rowOff>
                  </from>
                  <to>
                    <xdr:col>3</xdr:col>
                    <xdr:colOff>546100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298450</xdr:colOff>
                    <xdr:row>5</xdr:row>
                    <xdr:rowOff>120650</xdr:rowOff>
                  </from>
                  <to>
                    <xdr:col>3</xdr:col>
                    <xdr:colOff>546100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298450</xdr:colOff>
                    <xdr:row>6</xdr:row>
                    <xdr:rowOff>120650</xdr:rowOff>
                  </from>
                  <to>
                    <xdr:col>3</xdr:col>
                    <xdr:colOff>546100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298450</xdr:colOff>
                    <xdr:row>7</xdr:row>
                    <xdr:rowOff>120650</xdr:rowOff>
                  </from>
                  <to>
                    <xdr:col>3</xdr:col>
                    <xdr:colOff>546100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298450</xdr:colOff>
                    <xdr:row>8</xdr:row>
                    <xdr:rowOff>120650</xdr:rowOff>
                  </from>
                  <to>
                    <xdr:col>3</xdr:col>
                    <xdr:colOff>546100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298450</xdr:colOff>
                    <xdr:row>9</xdr:row>
                    <xdr:rowOff>120650</xdr:rowOff>
                  </from>
                  <to>
                    <xdr:col>3</xdr:col>
                    <xdr:colOff>546100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298450</xdr:colOff>
                    <xdr:row>10</xdr:row>
                    <xdr:rowOff>120650</xdr:rowOff>
                  </from>
                  <to>
                    <xdr:col>3</xdr:col>
                    <xdr:colOff>546100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298450</xdr:colOff>
                    <xdr:row>11</xdr:row>
                    <xdr:rowOff>120650</xdr:rowOff>
                  </from>
                  <to>
                    <xdr:col>3</xdr:col>
                    <xdr:colOff>546100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298450</xdr:colOff>
                    <xdr:row>12</xdr:row>
                    <xdr:rowOff>120650</xdr:rowOff>
                  </from>
                  <to>
                    <xdr:col>3</xdr:col>
                    <xdr:colOff>546100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298450</xdr:colOff>
                    <xdr:row>13</xdr:row>
                    <xdr:rowOff>120650</xdr:rowOff>
                  </from>
                  <to>
                    <xdr:col>3</xdr:col>
                    <xdr:colOff>546100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298450</xdr:colOff>
                    <xdr:row>14</xdr:row>
                    <xdr:rowOff>120650</xdr:rowOff>
                  </from>
                  <to>
                    <xdr:col>3</xdr:col>
                    <xdr:colOff>546100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298450</xdr:colOff>
                    <xdr:row>15</xdr:row>
                    <xdr:rowOff>222250</xdr:rowOff>
                  </from>
                  <to>
                    <xdr:col>3</xdr:col>
                    <xdr:colOff>546100</xdr:colOff>
                    <xdr:row>15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298450</xdr:colOff>
                    <xdr:row>16</xdr:row>
                    <xdr:rowOff>120650</xdr:rowOff>
                  </from>
                  <to>
                    <xdr:col>3</xdr:col>
                    <xdr:colOff>546100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298450</xdr:colOff>
                    <xdr:row>17</xdr:row>
                    <xdr:rowOff>120650</xdr:rowOff>
                  </from>
                  <to>
                    <xdr:col>3</xdr:col>
                    <xdr:colOff>546100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298450</xdr:colOff>
                    <xdr:row>18</xdr:row>
                    <xdr:rowOff>120650</xdr:rowOff>
                  </from>
                  <to>
                    <xdr:col>3</xdr:col>
                    <xdr:colOff>546100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298450</xdr:colOff>
                    <xdr:row>19</xdr:row>
                    <xdr:rowOff>196850</xdr:rowOff>
                  </from>
                  <to>
                    <xdr:col>3</xdr:col>
                    <xdr:colOff>546100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298450</xdr:colOff>
                    <xdr:row>20</xdr:row>
                    <xdr:rowOff>120650</xdr:rowOff>
                  </from>
                  <to>
                    <xdr:col>3</xdr:col>
                    <xdr:colOff>546100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298450</xdr:colOff>
                    <xdr:row>21</xdr:row>
                    <xdr:rowOff>120650</xdr:rowOff>
                  </from>
                  <to>
                    <xdr:col>3</xdr:col>
                    <xdr:colOff>546100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298450</xdr:colOff>
                    <xdr:row>22</xdr:row>
                    <xdr:rowOff>120650</xdr:rowOff>
                  </from>
                  <to>
                    <xdr:col>3</xdr:col>
                    <xdr:colOff>546100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Option Button 25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0</xdr:rowOff>
                  </from>
                  <to>
                    <xdr:col>3</xdr:col>
                    <xdr:colOff>749300</xdr:colOff>
                    <xdr:row>23</xdr:row>
                    <xdr:rowOff>654050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Option Button 26">
              <controlPr defaultSize="0" autoFill="0" autoLine="0" autoPict="0">
                <anchor moveWithCells="1">
                  <from>
                    <xdr:col>3</xdr:col>
                    <xdr:colOff>298450</xdr:colOff>
                    <xdr:row>24</xdr:row>
                    <xdr:rowOff>76200</xdr:rowOff>
                  </from>
                  <to>
                    <xdr:col>3</xdr:col>
                    <xdr:colOff>647700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Option Button 27">
              <controlPr defaultSize="0" autoFill="0" autoLine="0" autoPict="0">
                <anchor moveWithCells="1">
                  <from>
                    <xdr:col>3</xdr:col>
                    <xdr:colOff>298450</xdr:colOff>
                    <xdr:row>25</xdr:row>
                    <xdr:rowOff>44450</xdr:rowOff>
                  </from>
                  <to>
                    <xdr:col>3</xdr:col>
                    <xdr:colOff>647700</xdr:colOff>
                    <xdr:row>25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3</xdr:col>
                    <xdr:colOff>298450</xdr:colOff>
                    <xdr:row>26</xdr:row>
                    <xdr:rowOff>120650</xdr:rowOff>
                  </from>
                  <to>
                    <xdr:col>3</xdr:col>
                    <xdr:colOff>546100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298450</xdr:colOff>
                    <xdr:row>27</xdr:row>
                    <xdr:rowOff>120650</xdr:rowOff>
                  </from>
                  <to>
                    <xdr:col>3</xdr:col>
                    <xdr:colOff>546100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3</xdr:col>
                    <xdr:colOff>298450</xdr:colOff>
                    <xdr:row>28</xdr:row>
                    <xdr:rowOff>120650</xdr:rowOff>
                  </from>
                  <to>
                    <xdr:col>3</xdr:col>
                    <xdr:colOff>546100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3</xdr:col>
                    <xdr:colOff>298450</xdr:colOff>
                    <xdr:row>29</xdr:row>
                    <xdr:rowOff>120650</xdr:rowOff>
                  </from>
                  <to>
                    <xdr:col>3</xdr:col>
                    <xdr:colOff>546100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3</xdr:col>
                    <xdr:colOff>298450</xdr:colOff>
                    <xdr:row>30</xdr:row>
                    <xdr:rowOff>120650</xdr:rowOff>
                  </from>
                  <to>
                    <xdr:col>3</xdr:col>
                    <xdr:colOff>571500</xdr:colOff>
                    <xdr:row>30</xdr:row>
                    <xdr:rowOff>463550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3</xdr:col>
                    <xdr:colOff>298450</xdr:colOff>
                    <xdr:row>31</xdr:row>
                    <xdr:rowOff>184150</xdr:rowOff>
                  </from>
                  <to>
                    <xdr:col>3</xdr:col>
                    <xdr:colOff>546100</xdr:colOff>
                    <xdr:row>31</xdr:row>
                    <xdr:rowOff>406400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95A45257258E54592B4B23189CAE676" ma:contentTypeVersion="6" ma:contentTypeDescription="Luo uusi asiakirja." ma:contentTypeScope="" ma:versionID="a89a359e3177431b01ffb6f53649a268">
  <xsd:schema xmlns:xsd="http://www.w3.org/2001/XMLSchema" xmlns:xs="http://www.w3.org/2001/XMLSchema" xmlns:p="http://schemas.microsoft.com/office/2006/metadata/properties" xmlns:ns2="4b5fd0cd-a615-46ae-ab86-79584c8b7ad4" targetNamespace="http://schemas.microsoft.com/office/2006/metadata/properties" ma:root="true" ma:fieldsID="57dfc8a600d6d5ae43a0a45d26388537" ns2:_="">
    <xsd:import namespace="4b5fd0cd-a615-46ae-ab86-79584c8b7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fd0cd-a615-46ae-ab86-79584c8b7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82244C-619D-4D66-A898-1BEE3FE1D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9C23E-194C-4597-9A96-EBBE6817B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fd0cd-a615-46ae-ab86-79584c8b7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32D4AC-67CF-4F21-BDCB-1A1069AC5918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ce677a1-d7f6-454d-b2aa-f0c463430b46"/>
    <ds:schemaRef ds:uri="http://schemas.microsoft.com/office/infopath/2007/PartnerControls"/>
    <ds:schemaRef ds:uri="eea28458-7b61-4e3b-bfe9-8326f5cec1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ABC-luokitus</vt:lpstr>
    </vt:vector>
  </TitlesOfParts>
  <Company>City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Taskinen Juho</dc:creator>
  <cp:lastModifiedBy>Virpi Elers</cp:lastModifiedBy>
  <dcterms:created xsi:type="dcterms:W3CDTF">2020-03-17T08:03:35Z</dcterms:created>
  <dcterms:modified xsi:type="dcterms:W3CDTF">2020-12-11T17:18:15Z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0x010100595A45257258E54592B4B23189CAE676</vt:lpwstr>
  </property>
</Properties>
</file>