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defaultThemeVersion="166925"/>
  <mc:AlternateContent xmlns:mc="http://schemas.openxmlformats.org/markup-compatibility/2006">
    <mc:Choice Requires="x15">
      <x15ac:absPath xmlns:x15ac="http://schemas.microsoft.com/office/spreadsheetml/2010/11/ac" url="C:\Users\Miika\Documents\Cases\Helsinki-KEHMET\"/>
    </mc:Choice>
  </mc:AlternateContent>
  <bookViews>
    <workbookView xWindow="0" yWindow="0" windowWidth="18340" windowHeight="11010"/>
  </bookViews>
  <sheets>
    <sheet name="Ohje" sheetId="4" r:id="rId1"/>
    <sheet name="SIPOC-nykytila" sheetId="2" r:id="rId2"/>
    <sheet name="Arvovirtakartta-nykytila" sheetId="1" r:id="rId3"/>
    <sheet name="SIPOC-tuleva" sheetId="7" r:id="rId4"/>
    <sheet name="Arvovirtakartta-tuleva" sheetId="8" r:id="rId5"/>
    <sheet name="Muutos" sheetId="6" r:id="rId6"/>
    <sheet name="Kehityskohteet" sheetId="5" r:id="rId7"/>
    <sheet name="Asetukset" sheetId="3" r:id="rId8"/>
    <sheet name="Versiohistoria" sheetId="9" r:id="rId9"/>
  </sheets>
  <calcPr calcId="171027"/>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33" i="1" l="1"/>
  <c r="L33" i="1"/>
  <c r="L31" i="1"/>
  <c r="L30" i="1"/>
  <c r="R22" i="1"/>
  <c r="Q22" i="1"/>
  <c r="Q20" i="1"/>
  <c r="Q19" i="1"/>
  <c r="M22" i="1"/>
  <c r="L22" i="1"/>
  <c r="L20" i="1"/>
  <c r="L19" i="1"/>
  <c r="H44" i="1"/>
  <c r="G44" i="1"/>
  <c r="G42" i="1"/>
  <c r="G41" i="1"/>
  <c r="F5" i="1"/>
  <c r="K5" i="1" s="1"/>
  <c r="Y21" i="8"/>
  <c r="B14" i="1"/>
  <c r="N11" i="1"/>
  <c r="S11" i="8"/>
  <c r="R11" i="8"/>
  <c r="P11" i="8"/>
  <c r="R9" i="8"/>
  <c r="P9" i="8"/>
  <c r="R5" i="8"/>
  <c r="AC11" i="1"/>
  <c r="AB11" i="1"/>
  <c r="Z11" i="1"/>
  <c r="AB9" i="1"/>
  <c r="Z9" i="1"/>
  <c r="AB5" i="1"/>
  <c r="X11" i="1"/>
  <c r="W11" i="1"/>
  <c r="U11" i="1"/>
  <c r="W9" i="1"/>
  <c r="U9" i="1"/>
  <c r="W5" i="1"/>
  <c r="S11" i="1"/>
  <c r="R11" i="1"/>
  <c r="P11" i="1"/>
  <c r="R9" i="1"/>
  <c r="P9" i="1"/>
  <c r="R5" i="1"/>
  <c r="M11" i="1"/>
  <c r="K11" i="1"/>
  <c r="M9" i="1"/>
  <c r="K9" i="1"/>
  <c r="M5" i="1"/>
  <c r="H33" i="1"/>
  <c r="G33" i="1"/>
  <c r="G31" i="1"/>
  <c r="G30" i="1"/>
  <c r="H22" i="1"/>
  <c r="G22" i="1"/>
  <c r="G20" i="1"/>
  <c r="G19" i="1"/>
  <c r="G36" i="2"/>
  <c r="G34" i="2"/>
  <c r="G32" i="2"/>
  <c r="G30" i="2"/>
  <c r="G28" i="2"/>
  <c r="G26" i="2"/>
  <c r="C10" i="8"/>
  <c r="C8" i="8"/>
  <c r="C6" i="8"/>
  <c r="C6" i="1"/>
  <c r="C10" i="1"/>
  <c r="N11" i="8"/>
  <c r="M11" i="8"/>
  <c r="K11" i="8"/>
  <c r="M9" i="8"/>
  <c r="K9" i="8"/>
  <c r="I11" i="8"/>
  <c r="H11" i="8"/>
  <c r="F11" i="8"/>
  <c r="H9" i="8"/>
  <c r="F9" i="8"/>
  <c r="J65" i="1"/>
  <c r="I11" i="1"/>
  <c r="H9" i="1"/>
  <c r="C8" i="1"/>
  <c r="B1" i="6"/>
  <c r="M7" i="6"/>
  <c r="M6" i="6"/>
  <c r="H22" i="8"/>
  <c r="J11" i="8"/>
  <c r="H10" i="8" s="1"/>
  <c r="G22" i="8"/>
  <c r="G20" i="8"/>
  <c r="G19" i="8"/>
  <c r="CG230" i="8"/>
  <c r="CB230" i="8"/>
  <c r="BW230" i="8"/>
  <c r="BR230" i="8"/>
  <c r="BM230" i="8"/>
  <c r="BH230" i="8"/>
  <c r="BC230" i="8"/>
  <c r="AX230" i="8"/>
  <c r="AS230" i="8"/>
  <c r="AN230" i="8"/>
  <c r="AI230" i="8"/>
  <c r="AD230" i="8"/>
  <c r="Y230" i="8"/>
  <c r="T230" i="8"/>
  <c r="O230" i="8"/>
  <c r="J230" i="8"/>
  <c r="CG219" i="8"/>
  <c r="CB219" i="8"/>
  <c r="BW219" i="8"/>
  <c r="BR219" i="8"/>
  <c r="BM219" i="8"/>
  <c r="BH219" i="8"/>
  <c r="BC219" i="8"/>
  <c r="AX219" i="8"/>
  <c r="AS219" i="8"/>
  <c r="AN219" i="8"/>
  <c r="AI219" i="8"/>
  <c r="AD219" i="8"/>
  <c r="Y219" i="8"/>
  <c r="T219" i="8"/>
  <c r="O219" i="8"/>
  <c r="J219" i="8"/>
  <c r="CG208" i="8"/>
  <c r="CB208" i="8"/>
  <c r="BW208" i="8"/>
  <c r="BR208" i="8"/>
  <c r="BM208" i="8"/>
  <c r="BH208" i="8"/>
  <c r="BC208" i="8"/>
  <c r="AX208" i="8"/>
  <c r="AS208" i="8"/>
  <c r="AN208" i="8"/>
  <c r="AI208" i="8"/>
  <c r="AD208" i="8"/>
  <c r="Y208" i="8"/>
  <c r="T208" i="8"/>
  <c r="O208" i="8"/>
  <c r="J208" i="8"/>
  <c r="CG197" i="8"/>
  <c r="CB197" i="8"/>
  <c r="BW197" i="8"/>
  <c r="BR197" i="8"/>
  <c r="BM197" i="8"/>
  <c r="BH197" i="8"/>
  <c r="BC197" i="8"/>
  <c r="AX197" i="8"/>
  <c r="AS197" i="8"/>
  <c r="AN197" i="8"/>
  <c r="AI197" i="8"/>
  <c r="AD197" i="8"/>
  <c r="Y197" i="8"/>
  <c r="T197" i="8"/>
  <c r="O197" i="8"/>
  <c r="J197" i="8"/>
  <c r="CG186" i="8"/>
  <c r="CB186" i="8"/>
  <c r="BW186" i="8"/>
  <c r="BR186" i="8"/>
  <c r="BM186" i="8"/>
  <c r="BH186" i="8"/>
  <c r="BC186" i="8"/>
  <c r="AX186" i="8"/>
  <c r="AS186" i="8"/>
  <c r="AN186" i="8"/>
  <c r="AI186" i="8"/>
  <c r="AD186" i="8"/>
  <c r="Y186" i="8"/>
  <c r="T186" i="8"/>
  <c r="O186" i="8"/>
  <c r="J186" i="8"/>
  <c r="CG175" i="8"/>
  <c r="CB175" i="8"/>
  <c r="BW175" i="8"/>
  <c r="BR175" i="8"/>
  <c r="BM175" i="8"/>
  <c r="BH175" i="8"/>
  <c r="BC175" i="8"/>
  <c r="AX175" i="8"/>
  <c r="AS175" i="8"/>
  <c r="AN175" i="8"/>
  <c r="AI175" i="8"/>
  <c r="AD175" i="8"/>
  <c r="Y175" i="8"/>
  <c r="T175" i="8"/>
  <c r="O175" i="8"/>
  <c r="J175" i="8"/>
  <c r="CG164" i="8"/>
  <c r="CB164" i="8"/>
  <c r="BW164" i="8"/>
  <c r="BR164" i="8"/>
  <c r="BM164" i="8"/>
  <c r="BH164" i="8"/>
  <c r="BC164" i="8"/>
  <c r="AX164" i="8"/>
  <c r="AS164" i="8"/>
  <c r="AN164" i="8"/>
  <c r="AI164" i="8"/>
  <c r="AD164" i="8"/>
  <c r="Y164" i="8"/>
  <c r="T164" i="8"/>
  <c r="O164" i="8"/>
  <c r="J164" i="8"/>
  <c r="CG153" i="8"/>
  <c r="CB153" i="8"/>
  <c r="BW153" i="8"/>
  <c r="BR153" i="8"/>
  <c r="BM153" i="8"/>
  <c r="BH153" i="8"/>
  <c r="BC153" i="8"/>
  <c r="AX153" i="8"/>
  <c r="AS153" i="8"/>
  <c r="AN153" i="8"/>
  <c r="AI153" i="8"/>
  <c r="AD153" i="8"/>
  <c r="Y153" i="8"/>
  <c r="T153" i="8"/>
  <c r="O153" i="8"/>
  <c r="J153" i="8"/>
  <c r="CG142" i="8"/>
  <c r="CB142" i="8"/>
  <c r="BW142" i="8"/>
  <c r="BR142" i="8"/>
  <c r="BM142" i="8"/>
  <c r="BH142" i="8"/>
  <c r="BC142" i="8"/>
  <c r="AX142" i="8"/>
  <c r="AS142" i="8"/>
  <c r="AN142" i="8"/>
  <c r="AI142" i="8"/>
  <c r="AD142" i="8"/>
  <c r="Y142" i="8"/>
  <c r="T142" i="8"/>
  <c r="O142" i="8"/>
  <c r="J142" i="8"/>
  <c r="CG131" i="8"/>
  <c r="CB131" i="8"/>
  <c r="BW131" i="8"/>
  <c r="BR131" i="8"/>
  <c r="BM131" i="8"/>
  <c r="BH131" i="8"/>
  <c r="BC131" i="8"/>
  <c r="AX131" i="8"/>
  <c r="AS131" i="8"/>
  <c r="AN131" i="8"/>
  <c r="AI131" i="8"/>
  <c r="AD131" i="8"/>
  <c r="Y131" i="8"/>
  <c r="T131" i="8"/>
  <c r="O131" i="8"/>
  <c r="J131" i="8"/>
  <c r="CG120" i="8"/>
  <c r="CB120" i="8"/>
  <c r="BW120" i="8"/>
  <c r="BR120" i="8"/>
  <c r="BM120" i="8"/>
  <c r="BH120" i="8"/>
  <c r="BC120" i="8"/>
  <c r="AX120" i="8"/>
  <c r="AS120" i="8"/>
  <c r="AN120" i="8"/>
  <c r="AI120" i="8"/>
  <c r="AD120" i="8"/>
  <c r="Y120" i="8"/>
  <c r="T120" i="8"/>
  <c r="O120" i="8"/>
  <c r="J120" i="8"/>
  <c r="CG109" i="8"/>
  <c r="CB109" i="8"/>
  <c r="BW109" i="8"/>
  <c r="BR109" i="8"/>
  <c r="BM109" i="8"/>
  <c r="BH109" i="8"/>
  <c r="BC109" i="8"/>
  <c r="AX109" i="8"/>
  <c r="AS109" i="8"/>
  <c r="AN109" i="8"/>
  <c r="AI109" i="8"/>
  <c r="AD109" i="8"/>
  <c r="Y109" i="8"/>
  <c r="T109" i="8"/>
  <c r="O109" i="8"/>
  <c r="J109" i="8"/>
  <c r="CG98" i="8"/>
  <c r="CB98" i="8"/>
  <c r="BW98" i="8"/>
  <c r="BR98" i="8"/>
  <c r="BM98" i="8"/>
  <c r="BH98" i="8"/>
  <c r="BC98" i="8"/>
  <c r="AX98" i="8"/>
  <c r="AS98" i="8"/>
  <c r="AN98" i="8"/>
  <c r="AI98" i="8"/>
  <c r="AD98" i="8"/>
  <c r="Y98" i="8"/>
  <c r="T98" i="8"/>
  <c r="O98" i="8"/>
  <c r="J98" i="8"/>
  <c r="CG87" i="8"/>
  <c r="CB87" i="8"/>
  <c r="BW87" i="8"/>
  <c r="BR87" i="8"/>
  <c r="BM87" i="8"/>
  <c r="BH87" i="8"/>
  <c r="BC87" i="8"/>
  <c r="AX87" i="8"/>
  <c r="AS87" i="8"/>
  <c r="AN87" i="8"/>
  <c r="AI87" i="8"/>
  <c r="AD87" i="8"/>
  <c r="Y87" i="8"/>
  <c r="T87" i="8"/>
  <c r="O87" i="8"/>
  <c r="J87" i="8"/>
  <c r="CG76" i="8"/>
  <c r="CB76" i="8"/>
  <c r="BW76" i="8"/>
  <c r="BR76" i="8"/>
  <c r="BM76" i="8"/>
  <c r="BH76" i="8"/>
  <c r="BC76" i="8"/>
  <c r="AX76" i="8"/>
  <c r="AS76" i="8"/>
  <c r="AN76" i="8"/>
  <c r="AI76" i="8"/>
  <c r="AD76" i="8"/>
  <c r="Y76" i="8"/>
  <c r="T76" i="8"/>
  <c r="O76" i="8"/>
  <c r="J76" i="8"/>
  <c r="CG65" i="8"/>
  <c r="CB65" i="8"/>
  <c r="BW65" i="8"/>
  <c r="BR65" i="8"/>
  <c r="BM65" i="8"/>
  <c r="BH65" i="8"/>
  <c r="BC65" i="8"/>
  <c r="AX65" i="8"/>
  <c r="AS65" i="8"/>
  <c r="AN65" i="8"/>
  <c r="AI65" i="8"/>
  <c r="AD65" i="8"/>
  <c r="Y65" i="8"/>
  <c r="T65" i="8"/>
  <c r="O65" i="8"/>
  <c r="J65" i="8"/>
  <c r="CG54" i="8"/>
  <c r="CB54" i="8"/>
  <c r="BW54" i="8"/>
  <c r="BR54" i="8"/>
  <c r="BM54" i="8"/>
  <c r="BH54" i="8"/>
  <c r="BC54" i="8"/>
  <c r="AX54" i="8"/>
  <c r="AS54" i="8"/>
  <c r="AN54" i="8"/>
  <c r="AI54" i="8"/>
  <c r="AD54" i="8"/>
  <c r="Y54" i="8"/>
  <c r="T54" i="8"/>
  <c r="O54" i="8"/>
  <c r="J54" i="8"/>
  <c r="CG43" i="8"/>
  <c r="CB43" i="8"/>
  <c r="BW43" i="8"/>
  <c r="BR43" i="8"/>
  <c r="BM43" i="8"/>
  <c r="BH43" i="8"/>
  <c r="BC43" i="8"/>
  <c r="AX43" i="8"/>
  <c r="AS43" i="8"/>
  <c r="AN43" i="8"/>
  <c r="AI43" i="8"/>
  <c r="AD43" i="8"/>
  <c r="Y43" i="8"/>
  <c r="T43" i="8"/>
  <c r="O43" i="8"/>
  <c r="J43" i="8"/>
  <c r="CG32" i="8"/>
  <c r="CB32" i="8"/>
  <c r="BW32" i="8"/>
  <c r="BR32" i="8"/>
  <c r="BM32" i="8"/>
  <c r="BH32" i="8"/>
  <c r="BH10" i="8" s="1"/>
  <c r="BC32" i="8"/>
  <c r="AX32" i="8"/>
  <c r="AS32" i="8"/>
  <c r="AN32" i="8"/>
  <c r="AN10" i="8" s="1"/>
  <c r="AI32" i="8"/>
  <c r="AD32" i="8"/>
  <c r="Y32" i="8"/>
  <c r="Y10" i="8" s="1"/>
  <c r="T32" i="8"/>
  <c r="O32" i="8"/>
  <c r="J32" i="8"/>
  <c r="AI11" i="8"/>
  <c r="CG21" i="8"/>
  <c r="CB21" i="8"/>
  <c r="BW21" i="8"/>
  <c r="BW10" i="8" s="1"/>
  <c r="BR21" i="8"/>
  <c r="BR10" i="8" s="1"/>
  <c r="BM21" i="8"/>
  <c r="BH21" i="8"/>
  <c r="BC21" i="8"/>
  <c r="BC10" i="8" s="1"/>
  <c r="AX21" i="8"/>
  <c r="AX10" i="8" s="1"/>
  <c r="AS21" i="8"/>
  <c r="AN21" i="8"/>
  <c r="AI21" i="8"/>
  <c r="AD21" i="8"/>
  <c r="T21" i="8"/>
  <c r="T10" i="8" s="1"/>
  <c r="P10" i="8" s="1"/>
  <c r="O21" i="8"/>
  <c r="J21" i="8"/>
  <c r="J10" i="8" s="1"/>
  <c r="B14" i="8"/>
  <c r="CG11" i="8"/>
  <c r="CB11" i="8"/>
  <c r="BW11" i="8"/>
  <c r="BR11" i="8"/>
  <c r="BM11" i="8"/>
  <c r="BH11" i="8"/>
  <c r="BC11" i="8"/>
  <c r="AX11" i="8"/>
  <c r="AS11" i="8"/>
  <c r="AN11" i="8"/>
  <c r="C5" i="8"/>
  <c r="A6" i="8"/>
  <c r="M5" i="8"/>
  <c r="H5" i="8"/>
  <c r="F5" i="8"/>
  <c r="G6" i="7" s="1"/>
  <c r="G36" i="7"/>
  <c r="G34" i="7"/>
  <c r="G32" i="7"/>
  <c r="G30" i="7"/>
  <c r="G28" i="7"/>
  <c r="G26" i="7"/>
  <c r="G24" i="7"/>
  <c r="G22" i="7"/>
  <c r="G20" i="7"/>
  <c r="AI10" i="8"/>
  <c r="O11" i="8"/>
  <c r="M10" i="8" s="1"/>
  <c r="BM10" i="8"/>
  <c r="CB10" i="8"/>
  <c r="T11" i="8"/>
  <c r="R10" i="8" s="1"/>
  <c r="AD11" i="8"/>
  <c r="Y11" i="8"/>
  <c r="O10" i="8"/>
  <c r="K10" i="8" s="1"/>
  <c r="D18" i="6"/>
  <c r="D19" i="6"/>
  <c r="D20" i="6"/>
  <c r="D21" i="6"/>
  <c r="D22" i="6"/>
  <c r="D23" i="6"/>
  <c r="D17" i="6"/>
  <c r="D13" i="6"/>
  <c r="D14" i="6"/>
  <c r="D15" i="6"/>
  <c r="D12" i="6"/>
  <c r="F7" i="6"/>
  <c r="F6" i="6"/>
  <c r="F11" i="1"/>
  <c r="A6" i="1"/>
  <c r="CG230" i="1"/>
  <c r="CB230" i="1"/>
  <c r="BW230" i="1"/>
  <c r="BR230" i="1"/>
  <c r="BM230" i="1"/>
  <c r="BH230" i="1"/>
  <c r="BC230" i="1"/>
  <c r="AX230" i="1"/>
  <c r="AS230" i="1"/>
  <c r="AN230" i="1"/>
  <c r="AI230" i="1"/>
  <c r="AD230" i="1"/>
  <c r="Y230" i="1"/>
  <c r="CG219" i="1"/>
  <c r="CB219" i="1"/>
  <c r="BW219" i="1"/>
  <c r="BR219" i="1"/>
  <c r="BM219" i="1"/>
  <c r="BH219" i="1"/>
  <c r="BC219" i="1"/>
  <c r="AX219" i="1"/>
  <c r="AS219" i="1"/>
  <c r="AN219" i="1"/>
  <c r="AI219" i="1"/>
  <c r="AD219" i="1"/>
  <c r="Y219" i="1"/>
  <c r="CG208" i="1"/>
  <c r="CB208" i="1"/>
  <c r="BW208" i="1"/>
  <c r="BR208" i="1"/>
  <c r="BM208" i="1"/>
  <c r="BH208" i="1"/>
  <c r="BC208" i="1"/>
  <c r="AX208" i="1"/>
  <c r="AS208" i="1"/>
  <c r="AN208" i="1"/>
  <c r="AI208" i="1"/>
  <c r="AD208" i="1"/>
  <c r="Y208" i="1"/>
  <c r="CG197" i="1"/>
  <c r="CB197" i="1"/>
  <c r="BW197" i="1"/>
  <c r="BR197" i="1"/>
  <c r="BM197" i="1"/>
  <c r="BH197" i="1"/>
  <c r="BC197" i="1"/>
  <c r="AX197" i="1"/>
  <c r="AS197" i="1"/>
  <c r="AN197" i="1"/>
  <c r="AI197" i="1"/>
  <c r="AD197" i="1"/>
  <c r="Y197" i="1"/>
  <c r="CG186" i="1"/>
  <c r="CB186" i="1"/>
  <c r="BW186" i="1"/>
  <c r="BR186" i="1"/>
  <c r="BM186" i="1"/>
  <c r="BH186" i="1"/>
  <c r="BC186" i="1"/>
  <c r="AX186" i="1"/>
  <c r="AS186" i="1"/>
  <c r="AN186" i="1"/>
  <c r="AI186" i="1"/>
  <c r="AD186" i="1"/>
  <c r="Y186" i="1"/>
  <c r="CG175" i="1"/>
  <c r="CB175" i="1"/>
  <c r="BW175" i="1"/>
  <c r="BR175" i="1"/>
  <c r="BM175" i="1"/>
  <c r="BH175" i="1"/>
  <c r="BC175" i="1"/>
  <c r="AX175" i="1"/>
  <c r="AS175" i="1"/>
  <c r="AN175" i="1"/>
  <c r="AI175" i="1"/>
  <c r="AD175" i="1"/>
  <c r="Y175" i="1"/>
  <c r="CG164" i="1"/>
  <c r="CB164" i="1"/>
  <c r="BW164" i="1"/>
  <c r="BR164" i="1"/>
  <c r="BM164" i="1"/>
  <c r="BH164" i="1"/>
  <c r="BC164" i="1"/>
  <c r="AX164" i="1"/>
  <c r="AS164" i="1"/>
  <c r="AN164" i="1"/>
  <c r="AI164" i="1"/>
  <c r="AD164" i="1"/>
  <c r="Y164" i="1"/>
  <c r="CG153" i="1"/>
  <c r="CB153" i="1"/>
  <c r="BW153" i="1"/>
  <c r="BR153" i="1"/>
  <c r="BM153" i="1"/>
  <c r="BH153" i="1"/>
  <c r="BC153" i="1"/>
  <c r="AX153" i="1"/>
  <c r="AS153" i="1"/>
  <c r="AN153" i="1"/>
  <c r="AI153" i="1"/>
  <c r="AD153" i="1"/>
  <c r="Y153" i="1"/>
  <c r="CG142" i="1"/>
  <c r="CB142" i="1"/>
  <c r="BW142" i="1"/>
  <c r="BR142" i="1"/>
  <c r="BM142" i="1"/>
  <c r="BH142" i="1"/>
  <c r="BC142" i="1"/>
  <c r="AX142" i="1"/>
  <c r="AS142" i="1"/>
  <c r="AN142" i="1"/>
  <c r="AI142" i="1"/>
  <c r="AD142" i="1"/>
  <c r="Y142" i="1"/>
  <c r="CG131" i="1"/>
  <c r="CB131" i="1"/>
  <c r="BW131" i="1"/>
  <c r="BR131" i="1"/>
  <c r="BM131" i="1"/>
  <c r="BH131" i="1"/>
  <c r="BC131" i="1"/>
  <c r="AX131" i="1"/>
  <c r="AS131" i="1"/>
  <c r="AN131" i="1"/>
  <c r="AI131" i="1"/>
  <c r="AD131" i="1"/>
  <c r="Y131" i="1"/>
  <c r="CG120" i="1"/>
  <c r="CB120" i="1"/>
  <c r="BW120" i="1"/>
  <c r="BR120" i="1"/>
  <c r="BM120" i="1"/>
  <c r="BH120" i="1"/>
  <c r="BC120" i="1"/>
  <c r="AX120" i="1"/>
  <c r="AS120" i="1"/>
  <c r="AN120" i="1"/>
  <c r="AI120" i="1"/>
  <c r="AD120" i="1"/>
  <c r="Y120" i="1"/>
  <c r="CG109" i="1"/>
  <c r="CB109" i="1"/>
  <c r="BW109" i="1"/>
  <c r="BR109" i="1"/>
  <c r="BM109" i="1"/>
  <c r="BH109" i="1"/>
  <c r="BC109" i="1"/>
  <c r="AX109" i="1"/>
  <c r="AS109" i="1"/>
  <c r="AN109" i="1"/>
  <c r="AI109" i="1"/>
  <c r="AD109" i="1"/>
  <c r="Y109" i="1"/>
  <c r="T230" i="1"/>
  <c r="O230" i="1"/>
  <c r="J230" i="1"/>
  <c r="T219" i="1"/>
  <c r="O219" i="1"/>
  <c r="J219" i="1"/>
  <c r="T208" i="1"/>
  <c r="O208" i="1"/>
  <c r="J208" i="1"/>
  <c r="T197" i="1"/>
  <c r="O197" i="1"/>
  <c r="J197" i="1"/>
  <c r="T186" i="1"/>
  <c r="O186" i="1"/>
  <c r="J186" i="1"/>
  <c r="T175" i="1"/>
  <c r="O175" i="1"/>
  <c r="J175" i="1"/>
  <c r="T164" i="1"/>
  <c r="O164" i="1"/>
  <c r="J164" i="1"/>
  <c r="T153" i="1"/>
  <c r="O153" i="1"/>
  <c r="J153" i="1"/>
  <c r="T142" i="1"/>
  <c r="O142" i="1"/>
  <c r="J142" i="1"/>
  <c r="T131" i="1"/>
  <c r="O131" i="1"/>
  <c r="J131" i="1"/>
  <c r="T120" i="1"/>
  <c r="O120" i="1"/>
  <c r="J120" i="1"/>
  <c r="CG98" i="1"/>
  <c r="CG87" i="1"/>
  <c r="CG76" i="1"/>
  <c r="CG65" i="1"/>
  <c r="CG54" i="1"/>
  <c r="CG43" i="1"/>
  <c r="CG32" i="1"/>
  <c r="CG21" i="1"/>
  <c r="CG11" i="1"/>
  <c r="CB98" i="1"/>
  <c r="CB87" i="1"/>
  <c r="CB76" i="1"/>
  <c r="CB65" i="1"/>
  <c r="CB54" i="1"/>
  <c r="CB43" i="1"/>
  <c r="CB32" i="1"/>
  <c r="CB21" i="1"/>
  <c r="CB11" i="1"/>
  <c r="BW98" i="1"/>
  <c r="BW87" i="1"/>
  <c r="BW76" i="1"/>
  <c r="BW65" i="1"/>
  <c r="BW54" i="1"/>
  <c r="BW43" i="1"/>
  <c r="BW32" i="1"/>
  <c r="BW21" i="1"/>
  <c r="BW11" i="1"/>
  <c r="BR98" i="1"/>
  <c r="BR87" i="1"/>
  <c r="BR76" i="1"/>
  <c r="BR65" i="1"/>
  <c r="BR54" i="1"/>
  <c r="BR43" i="1"/>
  <c r="BR32" i="1"/>
  <c r="BR21" i="1"/>
  <c r="BR11" i="1"/>
  <c r="BM98" i="1"/>
  <c r="BM87" i="1"/>
  <c r="BM76" i="1"/>
  <c r="BM65" i="1"/>
  <c r="BM54" i="1"/>
  <c r="BM43" i="1"/>
  <c r="BM32" i="1"/>
  <c r="BM10" i="1" s="1"/>
  <c r="BM21" i="1"/>
  <c r="BM11" i="1"/>
  <c r="BH98" i="1"/>
  <c r="BH87" i="1"/>
  <c r="BH76" i="1"/>
  <c r="BH65" i="1"/>
  <c r="BH54" i="1"/>
  <c r="BH43" i="1"/>
  <c r="BH32" i="1"/>
  <c r="BH21" i="1"/>
  <c r="BH11" i="1"/>
  <c r="BC98" i="1"/>
  <c r="BC87" i="1"/>
  <c r="BC76" i="1"/>
  <c r="BC65" i="1"/>
  <c r="BC54" i="1"/>
  <c r="BC43" i="1"/>
  <c r="BC32" i="1"/>
  <c r="BC21" i="1"/>
  <c r="BC11" i="1"/>
  <c r="AX98" i="1"/>
  <c r="AX87" i="1"/>
  <c r="AX76" i="1"/>
  <c r="AX65" i="1"/>
  <c r="AX54" i="1"/>
  <c r="AX43" i="1"/>
  <c r="AX32" i="1"/>
  <c r="AX21" i="1"/>
  <c r="AX11" i="1"/>
  <c r="AS98" i="1"/>
  <c r="AS87" i="1"/>
  <c r="AS76" i="1"/>
  <c r="AS65" i="1"/>
  <c r="AS54" i="1"/>
  <c r="AS43" i="1"/>
  <c r="AS32" i="1"/>
  <c r="AS21" i="1"/>
  <c r="AS11" i="1"/>
  <c r="AN98" i="1"/>
  <c r="AN87" i="1"/>
  <c r="AN76" i="1"/>
  <c r="AN65" i="1"/>
  <c r="AN54" i="1"/>
  <c r="AN43" i="1"/>
  <c r="AN32" i="1"/>
  <c r="AN21" i="1"/>
  <c r="AN11" i="1"/>
  <c r="AI98" i="1"/>
  <c r="AI87" i="1"/>
  <c r="AI76" i="1"/>
  <c r="AI65" i="1"/>
  <c r="AI54" i="1"/>
  <c r="AI43" i="1"/>
  <c r="AI32" i="1"/>
  <c r="AI21" i="1"/>
  <c r="AI11" i="1"/>
  <c r="AD98" i="1"/>
  <c r="AD87" i="1"/>
  <c r="AD76" i="1"/>
  <c r="AD65" i="1"/>
  <c r="AD54" i="1"/>
  <c r="AD43" i="1"/>
  <c r="AD32" i="1"/>
  <c r="AD21" i="1"/>
  <c r="Y98" i="1"/>
  <c r="Y87" i="1"/>
  <c r="Y76" i="1"/>
  <c r="Y65" i="1"/>
  <c r="Y54" i="1"/>
  <c r="Y43" i="1"/>
  <c r="Y32" i="1"/>
  <c r="Y21" i="1"/>
  <c r="T109" i="1"/>
  <c r="T98" i="1"/>
  <c r="T87" i="1"/>
  <c r="T76" i="1"/>
  <c r="T65" i="1"/>
  <c r="T54" i="1"/>
  <c r="T43" i="1"/>
  <c r="T32" i="1"/>
  <c r="T21" i="1"/>
  <c r="O109" i="1"/>
  <c r="O98" i="1"/>
  <c r="O87" i="1"/>
  <c r="O76" i="1"/>
  <c r="O65" i="1"/>
  <c r="O54" i="1"/>
  <c r="O43" i="1"/>
  <c r="O32" i="1"/>
  <c r="O21" i="1"/>
  <c r="J109" i="1"/>
  <c r="J98" i="1"/>
  <c r="J87" i="1"/>
  <c r="J76" i="1"/>
  <c r="J54" i="1"/>
  <c r="J43" i="1"/>
  <c r="AD11" i="1"/>
  <c r="AB10" i="1" s="1"/>
  <c r="Y11" i="1"/>
  <c r="W10" i="1" s="1"/>
  <c r="T11" i="1"/>
  <c r="R10" i="1" s="1"/>
  <c r="G6" i="2"/>
  <c r="O11" i="1"/>
  <c r="M10" i="1" s="1"/>
  <c r="G12" i="7"/>
  <c r="G14" i="7"/>
  <c r="G16" i="7"/>
  <c r="G18" i="7"/>
  <c r="O54" i="3"/>
  <c r="N54" i="3"/>
  <c r="N52" i="3"/>
  <c r="N51" i="3"/>
  <c r="O87" i="3"/>
  <c r="N87" i="3"/>
  <c r="N85" i="3"/>
  <c r="N84" i="3"/>
  <c r="O76" i="3"/>
  <c r="N76" i="3"/>
  <c r="N74" i="3"/>
  <c r="N73" i="3"/>
  <c r="O65" i="3"/>
  <c r="N65" i="3"/>
  <c r="N63" i="3"/>
  <c r="N62" i="3"/>
  <c r="O43" i="3"/>
  <c r="N43" i="3"/>
  <c r="N41" i="3"/>
  <c r="N40" i="3"/>
  <c r="O25" i="3"/>
  <c r="O36" i="3"/>
  <c r="O47" i="3" s="1"/>
  <c r="O32" i="3"/>
  <c r="N32" i="3"/>
  <c r="N30" i="3"/>
  <c r="N29" i="3"/>
  <c r="C5" i="1"/>
  <c r="J32" i="1"/>
  <c r="J21" i="1"/>
  <c r="G16" i="2"/>
  <c r="G18" i="2"/>
  <c r="J11" i="1"/>
  <c r="H10" i="1" s="1"/>
  <c r="G20" i="2"/>
  <c r="F9" i="1"/>
  <c r="G24" i="2"/>
  <c r="G22" i="2"/>
  <c r="A223" i="3"/>
  <c r="A212" i="3"/>
  <c r="A201" i="3"/>
  <c r="A190" i="3"/>
  <c r="A179" i="3"/>
  <c r="A168" i="3"/>
  <c r="A157" i="3"/>
  <c r="A146" i="3"/>
  <c r="A135" i="3"/>
  <c r="A124" i="3"/>
  <c r="A113" i="3"/>
  <c r="A102" i="3"/>
  <c r="A91" i="3"/>
  <c r="A80" i="3"/>
  <c r="N80" i="3" s="1"/>
  <c r="A69" i="3"/>
  <c r="N69" i="3" s="1"/>
  <c r="A58" i="3"/>
  <c r="A47" i="3"/>
  <c r="A36" i="3"/>
  <c r="G37" i="1" s="1"/>
  <c r="A25" i="3"/>
  <c r="A14" i="3"/>
  <c r="N14" i="3" s="1"/>
  <c r="B2" i="5"/>
  <c r="B1" i="5"/>
  <c r="H5" i="1"/>
  <c r="H11" i="1"/>
  <c r="M4" i="3"/>
  <c r="N47" i="3"/>
  <c r="G15" i="1"/>
  <c r="N25" i="3"/>
  <c r="N58" i="3"/>
  <c r="N36" i="3"/>
  <c r="Y10" i="1" l="1"/>
  <c r="U10" i="1" s="1"/>
  <c r="AD10" i="1"/>
  <c r="Z10" i="1" s="1"/>
  <c r="AI10" i="1"/>
  <c r="BW10" i="1"/>
  <c r="E11" i="8"/>
  <c r="D8" i="8" s="1"/>
  <c r="L22" i="6"/>
  <c r="AS10" i="8"/>
  <c r="E10" i="8" s="1"/>
  <c r="D6" i="8" s="1"/>
  <c r="L6" i="6" s="1"/>
  <c r="CG10" i="8"/>
  <c r="L19" i="6"/>
  <c r="L18" i="6"/>
  <c r="K5" i="8"/>
  <c r="G8" i="7" s="1"/>
  <c r="L23" i="6"/>
  <c r="L17" i="6"/>
  <c r="G15" i="8"/>
  <c r="O58" i="3"/>
  <c r="O69" i="3" s="1"/>
  <c r="O80" i="3" s="1"/>
  <c r="AN10" i="1"/>
  <c r="AD10" i="8"/>
  <c r="L20" i="6"/>
  <c r="J10" i="1"/>
  <c r="O10" i="1"/>
  <c r="K10" i="1" s="1"/>
  <c r="T10" i="1"/>
  <c r="P10" i="1" s="1"/>
  <c r="AS10" i="1"/>
  <c r="AX10" i="1"/>
  <c r="BC10" i="1"/>
  <c r="BH10" i="1"/>
  <c r="BR10" i="1"/>
  <c r="CB10" i="1"/>
  <c r="CG10" i="1"/>
  <c r="D12" i="8"/>
  <c r="L9" i="6" s="1"/>
  <c r="L21" i="6"/>
  <c r="D12" i="1"/>
  <c r="E9" i="6" s="1"/>
  <c r="L7" i="6"/>
  <c r="F10" i="8"/>
  <c r="L26" i="1"/>
  <c r="P5" i="1"/>
  <c r="L15" i="1"/>
  <c r="G8" i="2"/>
  <c r="F10" i="1"/>
  <c r="E11" i="1"/>
  <c r="D8" i="1" s="1"/>
  <c r="G26" i="1"/>
  <c r="P5" i="8" l="1"/>
  <c r="L14" i="6" s="1"/>
  <c r="H9" i="6"/>
  <c r="E10" i="1"/>
  <c r="D6" i="1" s="1"/>
  <c r="E6" i="6" s="1"/>
  <c r="G6" i="6" s="1"/>
  <c r="H6" i="6" s="1"/>
  <c r="L16" i="6"/>
  <c r="L8" i="6"/>
  <c r="L12" i="6"/>
  <c r="E19" i="6"/>
  <c r="H19" i="6" s="1"/>
  <c r="E22" i="6"/>
  <c r="H22" i="6" s="1"/>
  <c r="L13" i="6"/>
  <c r="D10" i="8"/>
  <c r="E7" i="6"/>
  <c r="G7" i="6" s="1"/>
  <c r="H7" i="6" s="1"/>
  <c r="L15" i="6"/>
  <c r="Q15" i="1"/>
  <c r="E18" i="6" s="1"/>
  <c r="H18" i="6" s="1"/>
  <c r="U5" i="1"/>
  <c r="G10" i="2"/>
  <c r="G10" i="7" l="1"/>
  <c r="E20" i="6"/>
  <c r="H20" i="6" s="1"/>
  <c r="E8" i="6"/>
  <c r="H8" i="6" s="1"/>
  <c r="E23" i="6"/>
  <c r="H23" i="6" s="1"/>
  <c r="D10" i="1"/>
  <c r="E21" i="6"/>
  <c r="H21" i="6" s="1"/>
  <c r="L11" i="6"/>
  <c r="E17" i="6"/>
  <c r="Z5" i="1"/>
  <c r="G14" i="2" s="1"/>
  <c r="G12" i="2"/>
  <c r="E12" i="6"/>
  <c r="H12" i="6" s="1"/>
  <c r="E13" i="6"/>
  <c r="H13" i="6" s="1"/>
  <c r="H17" i="6" l="1"/>
  <c r="E16" i="6"/>
  <c r="H16" i="6" s="1"/>
  <c r="E14" i="6"/>
  <c r="H14" i="6" s="1"/>
  <c r="E15" i="6"/>
  <c r="H15" i="6" s="1"/>
  <c r="E11" i="6" l="1"/>
  <c r="H11" i="6" s="1"/>
</calcChain>
</file>

<file path=xl/comments1.xml><?xml version="1.0" encoding="utf-8"?>
<comments xmlns="http://schemas.openxmlformats.org/spreadsheetml/2006/main">
  <authors>
    <author>Tekijä</author>
  </authors>
  <commentList>
    <comment ref="C17" authorId="0" shapeId="0">
      <text>
        <r>
          <rPr>
            <sz val="8"/>
            <color indexed="81"/>
            <rFont val="Tahoma"/>
            <family val="2"/>
          </rPr>
          <t>Tähän kenttään syötetty versionumero kopioituu automaattisesti tämän Excel tiedoston tarvittaville välilehdille.</t>
        </r>
        <r>
          <rPr>
            <sz val="8"/>
            <color indexed="81"/>
            <rFont val="Tahoma"/>
            <family val="2"/>
          </rPr>
          <t xml:space="preserve">
</t>
        </r>
      </text>
    </comment>
  </commentList>
</comments>
</file>

<file path=xl/sharedStrings.xml><?xml version="1.0" encoding="utf-8"?>
<sst xmlns="http://schemas.openxmlformats.org/spreadsheetml/2006/main" count="912" uniqueCount="131">
  <si>
    <t>Prosessointi</t>
  </si>
  <si>
    <t>Liikuttaminen</t>
  </si>
  <si>
    <t>Varastointi</t>
  </si>
  <si>
    <t>Tarkistaminen</t>
  </si>
  <si>
    <t>Valmistautuminen</t>
  </si>
  <si>
    <t>Poikkeustilanne</t>
  </si>
  <si>
    <t>tyyppi:</t>
  </si>
  <si>
    <t>Henkilökohtainen</t>
  </si>
  <si>
    <t>Valitse</t>
  </si>
  <si>
    <t>Vastaanotetaan asiakas</t>
  </si>
  <si>
    <t>Syöte</t>
  </si>
  <si>
    <t>Prosessi</t>
  </si>
  <si>
    <t>Tuotos</t>
  </si>
  <si>
    <t>Asiakas</t>
  </si>
  <si>
    <t>Numero, josta prosessi askeleiden numerointi alkaa</t>
  </si>
  <si>
    <t>Operatiivisten askeleiden numerointi</t>
  </si>
  <si>
    <t>Lähetetään sähköpostia, soitetaan ja kysytään tietoa, siirretään fyysisiä asioita</t>
  </si>
  <si>
    <t>Tehdään työtä, joka muuntaa syötteitä lähemmäksi asiakkaalle tehtävää tuotosta</t>
  </si>
  <si>
    <t>Kertaluonteinen tekeminen e.g. käynnistetään tietokone päivän aluksi</t>
  </si>
  <si>
    <t>Toimintatyyppi - pudotusvalikko</t>
  </si>
  <si>
    <t>Odottamaton tilanne, jonka tapaisiin on törmätty aikaisemminkin ja on oletettavaan että törmätään jatkossakin</t>
  </si>
  <si>
    <t>Henkilökohtaisesta syystä johtuva aikavaraus.</t>
  </si>
  <si>
    <t>Huomaa: Prosessi askeleita ei täytetä tälle sivulle, ne haetaan automaattisesti Arvovirtakartta sivulta.</t>
  </si>
  <si>
    <t>2.  Arvovirtakartan rooli on kuvata se tapa, jolla Sipocissa kuvatut Syötteet muutetaan Tuotoksiksi. Aloita kuvaamalla Prosessi askeleet sivun ylä reunaan. Prosessi askeleet vastaavat kysymykseen "Mitä tapahtuu, jotta Syötteet saadaan muokattua Asiakkaan odottamiksi Tuotoksiksi?"</t>
  </si>
  <si>
    <t>Huomaa: Keskity kuvaamaan mitä tapahtuu, ei sitä miten se tapahtuu tai kenen toimesta. Tämä kuvataan seuraavassa vaiheessa.</t>
  </si>
  <si>
    <t>4. Prosessi askeleiden kuvaamisen jälkeen Arvovirtakartta-sivun tulisi näyttää suunnilleen tältä:</t>
  </si>
  <si>
    <t>Huomaa: Prosessi askeleet antavat korkean tason kuvan siitä MITÄ tapahtuu. Niiden tarkoitus ei ole kertoa miten asiat tapahtuvat, eikä tältä tasolta näin ollen pääse kiinni siihen mitä pitäisi muuttaa ja miksi. Tätä varten tarvitaan kunkon prosessi askeleen Operatiiviset askeleet kuvaamaan MITEN ja minkä ROOLIN toimesta työ tapahtuu.</t>
  </si>
  <si>
    <t>Varausjärjestelmä</t>
  </si>
  <si>
    <t>7. Operatiivisten askeleiden kuvaamisen jälkeen Arvovirtakartta-sivun tulisi näyttää suunnilleen tältä:</t>
  </si>
  <si>
    <t>8. Kehityskohteiden tunnistaminen ja kuvaaminen tekemisen kontekstissa. Käytä juoksevaa numerointia Arvovirtakartta-sivulla ja tarkenna kuvausta Kehityskohteet-sivulla.</t>
  </si>
  <si>
    <t>Tällä sivulla kuvataan kehityskohteita tarkemmin</t>
  </si>
  <si>
    <t>ID</t>
  </si>
  <si>
    <t>Kehityskohteen kuvaus</t>
  </si>
  <si>
    <t>Tärkeys</t>
  </si>
  <si>
    <t>Ratkaisuehdotus</t>
  </si>
  <si>
    <t>Vastuullinen taho</t>
  </si>
  <si>
    <t>Minuuttia</t>
  </si>
  <si>
    <t>Tuntia</t>
  </si>
  <si>
    <t>Päivää</t>
  </si>
  <si>
    <t>Viikkoa</t>
  </si>
  <si>
    <t>Tuo asiakasarvoa</t>
  </si>
  <si>
    <t>Rooli</t>
  </si>
  <si>
    <t>Aika</t>
  </si>
  <si>
    <t>Muuta</t>
  </si>
  <si>
    <t>liitä tähän uusi operatiivinen askel</t>
  </si>
  <si>
    <t>- pudotusvalikko</t>
  </si>
  <si>
    <t>Asiakasarvon tuotto</t>
  </si>
  <si>
    <t>Ei tuo asiakasarvoa</t>
  </si>
  <si>
    <t>Työn kohde odottaa. Sähköposti saapuneet kansiossa, potilas jonossa, tieto tietovarannossa.</t>
  </si>
  <si>
    <t>työn tekijä</t>
  </si>
  <si>
    <t>Työn kohdetta tarkastellaan, mutta versinaista työstöä ei tehdä. Esim päätöksen teko, työn jäljen arviointi</t>
  </si>
  <si>
    <t>Huomioita tai ongelma kuvauksia</t>
  </si>
  <si>
    <t>Nykytila</t>
  </si>
  <si>
    <t>Operatiiviset askeleet</t>
  </si>
  <si>
    <t>Tuleva</t>
  </si>
  <si>
    <t>Prosessi askeleet</t>
  </si>
  <si>
    <t xml:space="preserve">Nykytilan ja muutoskohdan kuvaus </t>
  </si>
  <si>
    <t>Prosessitehokkuus</t>
  </si>
  <si>
    <t>Asiakasarvoa tuova aika</t>
  </si>
  <si>
    <t>Kokonaisaika</t>
  </si>
  <si>
    <t>Muutos</t>
  </si>
  <si>
    <t xml:space="preserve">Tulevan toimitavan kuvaus </t>
  </si>
  <si>
    <t>Nykytila - muutos ja tuleva</t>
  </si>
  <si>
    <t>Tämä sivu näyttää tunnuslukuja nykytilan ja tulevan suhteesta</t>
  </si>
  <si>
    <t>3. Uusien prosessi askelten luominen tapahtuu kopioimalla aikaisempia. 1) maalaa koko prosessiaskel ja paina CTRL-C. 2) valitse kohde ja paina CTRL-V</t>
  </si>
  <si>
    <t>5. Operatiivisten askeleiden tarkoitus on kuva MITEN työ tapahtuu. Luo uusia Operatiivisia askeleita samalla tavalla kuin prosessi askeleita. 1) Valitse koko Operatiivinen askel, paina CTRL-C. 2) Sitten valitse paikka johon haluat askeleen kopioida ja paina CTRL-V.</t>
  </si>
  <si>
    <t>Kehitystyön myötä tehtävä uusi asia</t>
  </si>
  <si>
    <t>Kehitystyön myötä poistuva tekeminen</t>
  </si>
  <si>
    <t>Kehitystyön myötä muuttuva tekeminen</t>
  </si>
  <si>
    <t>Huomaa: Voit selventää muutoksen kohteita oheisilla symbooleilla. Numeroi muutokset ja tarkenna kehityskohteet-sivulle.</t>
  </si>
  <si>
    <t>9. Kuvaa tärkeimmistä kehityskohteista niiden tärkeys, ratkaisuehdotukset ja kenen vastuulla asian edistäminen on.</t>
  </si>
  <si>
    <t>10. Kun nykytila on hyvin ymmärretty siirry kuvaamaan tulevaa tapaa toimia. Täytä SIPOC ja arvovirtakartta samoin kuin nykytilaa kuuvatessasi, sillä poikkeuksella että ajattele nyt sitä tilannetta jossa olennaisimmat kehityskodat on tehty.</t>
  </si>
  <si>
    <t>11. Muutos-sivulla on yhteenveto nykytilan ja tulevan arvoketjukartasta. Täältä näet paljonko prosessiaskeleita ja operatiivisia askeleita kussakin arvovirrassa on. Samoin näet paljonko aikaa kuluu ja miten se jakaantuu arvoa tuovan ja ei arvoa tuovan tekemisen kesken.</t>
  </si>
  <si>
    <t>Huomaa: Operatiivisilla askeleilla on värikoodaus, jotta visuaalisesti on helpompi havaita minkä tyyppisiä aktiviteettejä tapahtuu.</t>
  </si>
  <si>
    <t>Ennen SIPOC ja arvovirtakartta työn aloittamista on suositeltavaa hankkia perusymmärrys lean menetelmästä. Aiheesta on lukuisia kirjoja(suomeksi e.g. Tätä on lean:Modig Niklas, Lean Startup:Eric Ries, Lean asiantuntijatyön johtamisessa: Sari Torkola) Koulutusta kannattaa katsoa esimerkiksi Helsingin Oiva Akatemia tarjonnasta.</t>
  </si>
  <si>
    <t>Toimija</t>
  </si>
  <si>
    <t>kpl</t>
  </si>
  <si>
    <t>Asiakkaalle arvoa tuova aika</t>
  </si>
  <si>
    <t>Aikayksikkö</t>
  </si>
  <si>
    <t>Tärkeysjärjestys - pudotusvalikko</t>
  </si>
  <si>
    <t>kpl yht.</t>
  </si>
  <si>
    <t>Prosessissa olevat yhteensä</t>
  </si>
  <si>
    <t>Prosessissa olevat</t>
  </si>
  <si>
    <t>Liitä tähän uusi prosessiaskel</t>
  </si>
  <si>
    <t>Kirjoita tälle sivulle Toimittaja(t) ja mitä syötteitä tältä tulee prosessiin. Prosessi askeleet tulevat automaattisesti Arvovirtakartalta. Kirjoita Tuotokset ja Asiakkaat, joille nämä tehdään</t>
  </si>
  <si>
    <t>Kirjoita tälle sivulle Toimija(t) ja mitä syötteitä tältä tulee prosessiin. Prosessi askeleet tulevat automaattisesti Arvovirtakartalta. Kirjoita Tuotokset ja Asiakkaat, joille nämä tehdään</t>
  </si>
  <si>
    <r>
      <t xml:space="preserve">1. </t>
    </r>
    <r>
      <rPr>
        <b/>
        <sz val="11"/>
        <color theme="1"/>
        <rFont val="Calibri"/>
        <family val="2"/>
        <scheme val="minor"/>
      </rPr>
      <t>Aloita täyttäminen "SIPOC-nykytila" sivulta.</t>
    </r>
    <r>
      <rPr>
        <sz val="11"/>
        <color theme="1"/>
        <rFont val="Calibri"/>
        <family val="2"/>
        <scheme val="minor"/>
      </rPr>
      <t xml:space="preserve"> SIPOC on termi, joka tulee sanoista Supplier(Toimija), Input(Syöte), Process(Prosessi), Output(Tuotos), Customer(Asiakas). Täytä tälle sivulle A) Asiakkaat, ja kunkin asiakkaan kohdalle ne B) Tuotokset, joita asiakas odottaa. Kirjoita ne C) Syötteet, joita tuotoksen tekemiseen tarvitaan. Kirjoita kunkin syötteen kohdalle D) Toimija, jolta tämä syöte tulee. E) kohta täytetään automaattisesti arvovirtakartan perusteella.</t>
    </r>
  </si>
  <si>
    <t>Projektin tunnus</t>
  </si>
  <si>
    <t>Projektin nimi</t>
  </si>
  <si>
    <t>Päivä *</t>
  </si>
  <si>
    <t>Versio *</t>
  </si>
  <si>
    <t>Kuvaus *</t>
  </si>
  <si>
    <t>Tekijä *</t>
  </si>
  <si>
    <r>
      <t>&lt;</t>
    </r>
    <r>
      <rPr>
        <i/>
        <sz val="10"/>
        <color indexed="8"/>
        <rFont val="Arial"/>
        <family val="2"/>
      </rPr>
      <t>pp.kk.vvvv</t>
    </r>
    <r>
      <rPr>
        <sz val="10"/>
        <color indexed="8"/>
        <rFont val="Arial"/>
        <family val="2"/>
      </rPr>
      <t>&gt;</t>
    </r>
  </si>
  <si>
    <t>0.1</t>
  </si>
  <si>
    <t>Dokumentin perustaminen</t>
  </si>
  <si>
    <r>
      <t>&lt;</t>
    </r>
    <r>
      <rPr>
        <i/>
        <sz val="10"/>
        <color indexed="8"/>
        <rFont val="Arial"/>
        <family val="2"/>
      </rPr>
      <t>sukunimi</t>
    </r>
    <r>
      <rPr>
        <sz val="10"/>
        <color indexed="8"/>
        <rFont val="Arial"/>
        <family val="2"/>
      </rPr>
      <t>&gt; &lt;</t>
    </r>
    <r>
      <rPr>
        <i/>
        <sz val="10"/>
        <color indexed="8"/>
        <rFont val="Arial"/>
        <family val="2"/>
      </rPr>
      <t>etunimi</t>
    </r>
    <r>
      <rPr>
        <sz val="10"/>
        <color indexed="8"/>
        <rFont val="Arial"/>
        <family val="2"/>
      </rPr>
      <t>&gt;</t>
    </r>
  </si>
  <si>
    <r>
      <t>&lt;</t>
    </r>
    <r>
      <rPr>
        <i/>
        <sz val="10"/>
        <color indexed="8"/>
        <rFont val="Arial"/>
        <family val="2"/>
      </rPr>
      <t>versio nro</t>
    </r>
    <r>
      <rPr>
        <sz val="10"/>
        <color indexed="8"/>
        <rFont val="Arial"/>
        <family val="2"/>
      </rPr>
      <t>&gt;</t>
    </r>
  </si>
  <si>
    <r>
      <t>&lt;</t>
    </r>
    <r>
      <rPr>
        <i/>
        <sz val="10"/>
        <color indexed="8"/>
        <rFont val="Arial"/>
        <family val="2"/>
      </rPr>
      <t>lyhyt kuvaus tehdyistä muutoksista</t>
    </r>
    <r>
      <rPr>
        <sz val="10"/>
        <color indexed="8"/>
        <rFont val="Arial"/>
        <family val="2"/>
      </rPr>
      <t>&gt;</t>
    </r>
  </si>
  <si>
    <t>* = Pakollinen</t>
  </si>
  <si>
    <t>Viimeisin versio:</t>
  </si>
  <si>
    <t>SIPOC JA ARVOVIRTAKARTTA VERSIOHISTORIA</t>
  </si>
  <si>
    <t>&lt;projektitunnus&gt;</t>
  </si>
  <si>
    <t>&lt;projektin nimi&gt;</t>
  </si>
  <si>
    <t>Tällä sivulla on ohjeet SIPOCin ja Arvovirtakartan täyttämiselle 
*** Lue tämä ohjesivu ennen pohjan täyttämistä ***</t>
  </si>
  <si>
    <t>Tehdään laitteen varaus</t>
  </si>
  <si>
    <t>Tehdään maksullisen tilan varaus</t>
  </si>
  <si>
    <t>Tehdään maksuttoman tilan varaus</t>
  </si>
  <si>
    <t>Toiminnasta vastaava esimies</t>
  </si>
  <si>
    <t>Valitaan ja valmistellaan palvelut asiakkaalle</t>
  </si>
  <si>
    <t>Listataan kaikki tilat ja laitteet</t>
  </si>
  <si>
    <t>Tehdään palvelun varaus</t>
  </si>
  <si>
    <t>kirjastoa kohden keskimäärin 10 tilaa&amp;laitetta?</t>
  </si>
  <si>
    <t>Poistuva toiminto</t>
  </si>
  <si>
    <t>Muuttuva toiminto</t>
  </si>
  <si>
    <t>Uusi toiminto</t>
  </si>
  <si>
    <t>6. Kirjoita Operatiivisiin askeleisiin MITEN työ tehdään. Tässä kannattaa mennä hyvin yksityiskohtaiselle tasolle, jotta saadaan ongelmakohdat näkyville. Ole hyvin konkreettinen. Tarkoitus on viedä kuvaus sellaiselle tasolle että työn variaatio ja ongelmat tulevat näkyville.  1.14) Tietoja joudutaan muuttamaan, vain yksi henkilö tekee muutoksia, 1.15) Odotetaan että tiedot saavat lopullisen muotonsa</t>
  </si>
  <si>
    <t>Huomaa: Voit myös lisätä Roolin, joka työtä tekee, tai kuinka kauan siihen menee aikaa. Työn alla kohtaan on tarkoitus laittaa luku kuvaamaan sitä montako asiaa on työstössä tai jonossa kyseisessä operatiivisessa askelessa ((Work In Progress - WIP on tälle yleisesti käytetty lean termi)</t>
  </si>
  <si>
    <r>
      <t>Huomaa:</t>
    </r>
    <r>
      <rPr>
        <sz val="11"/>
        <color rgb="FFFF0000"/>
        <rFont val="Calibri"/>
        <family val="2"/>
        <scheme val="minor"/>
      </rPr>
      <t xml:space="preserve"> ÄLÄ käytä leikkaa (CTRL-X) komentoa.</t>
    </r>
    <r>
      <rPr>
        <sz val="11"/>
        <color theme="1"/>
        <rFont val="Calibri"/>
        <family val="2"/>
        <scheme val="minor"/>
      </rPr>
      <t xml:space="preserve"> Tämä rikkoo laskentalomakkeen toiminnan kannalta olennaiset kaavat.</t>
    </r>
  </si>
  <si>
    <t>Kirjoita tähän kuka on asiakas tuotokselle</t>
  </si>
  <si>
    <t>Kuvaa tähän se tuotos, jota asiakas odottaa</t>
  </si>
  <si>
    <t>Mitä tuotoksen tekemiseen tarvitaan</t>
  </si>
  <si>
    <t>Mistä tai keneltä syöte tulee</t>
  </si>
  <si>
    <t>Kuvaa tässä miten asia tapahtuu</t>
  </si>
  <si>
    <t>Kuvaa tässä mitä tapahtuu</t>
  </si>
  <si>
    <t>Kuvaa tässä miten tuleva toimita on ajateltu tapahtuvaksi</t>
  </si>
  <si>
    <t>Kuvaa tässä kehitysmahdollisuus</t>
  </si>
  <si>
    <t>Kuvaa tässä miten tunnistettu ongelma voitaisiin ehkä ratkaista</t>
  </si>
  <si>
    <t>Kirjoita tähän prosessin nimi</t>
  </si>
  <si>
    <r>
      <rPr>
        <b/>
        <sz val="14"/>
        <color theme="0"/>
        <rFont val="Arial"/>
        <family val="2"/>
      </rPr>
      <t xml:space="preserve">Tällä sivulla voit muuttaa arvovirtakartalla esiintyviä tekstejä ja numerointeja. Jos teksti on </t>
    </r>
    <r>
      <rPr>
        <b/>
        <i/>
        <sz val="14"/>
        <color rgb="FFFF0000"/>
        <rFont val="Arial"/>
        <family val="2"/>
      </rPr>
      <t>kursiivi ja punainen</t>
    </r>
    <r>
      <rPr>
        <b/>
        <sz val="14"/>
        <color theme="0"/>
        <rFont val="Arial"/>
        <family val="2"/>
      </rPr>
      <t>, sen muuttaminen vaikuttaa Arvovirtakartta-sivulle. Normaalisti tähän sivuun ei tarvitse koskea.</t>
    </r>
  </si>
  <si>
    <t>Versio 1.1 16.05.2017
Työversio, ei hyväksytty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</si>
</sst>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Arial"/>
      <family val="2"/>
    </font>
    <font>
      <sz val="14"/>
      <color theme="1"/>
      <name val="Arial"/>
      <family val="2"/>
    </font>
    <font>
      <b/>
      <sz val="11"/>
      <color theme="1"/>
      <name val="Arial"/>
      <family val="2"/>
    </font>
    <font>
      <b/>
      <sz val="16"/>
      <color theme="0"/>
      <name val="Arial"/>
      <family val="2"/>
    </font>
    <font>
      <i/>
      <sz val="11"/>
      <color rgb="FFFF0000"/>
      <name val="Arial"/>
      <family val="2"/>
    </font>
    <font>
      <b/>
      <sz val="11"/>
      <color theme="0"/>
      <name val="Arial"/>
      <family val="2"/>
    </font>
    <font>
      <b/>
      <sz val="14"/>
      <color theme="0"/>
      <name val="Arial"/>
      <family val="2"/>
    </font>
    <font>
      <b/>
      <i/>
      <sz val="14"/>
      <color rgb="FFFF0000"/>
      <name val="Arial"/>
      <family val="2"/>
    </font>
    <font>
      <sz val="18"/>
      <color theme="1"/>
      <name val="Arial"/>
      <family val="2"/>
    </font>
    <font>
      <sz val="18"/>
      <color theme="0" tint="-4.9989318521683403E-2"/>
      <name val="Arial"/>
      <family val="2"/>
    </font>
    <font>
      <sz val="11"/>
      <color theme="0" tint="-4.9989318521683403E-2"/>
      <name val="Arial"/>
      <family val="2"/>
    </font>
    <font>
      <sz val="26"/>
      <color theme="0" tint="-4.9989318521683403E-2"/>
      <name val="Arial"/>
      <family val="2"/>
    </font>
    <font>
      <sz val="26"/>
      <color theme="0" tint="-4.9989318521683403E-2"/>
      <name val="Calibri"/>
      <family val="2"/>
      <scheme val="minor"/>
    </font>
    <font>
      <b/>
      <sz val="18"/>
      <color theme="0"/>
      <name val="Arial"/>
      <family val="2"/>
    </font>
    <font>
      <sz val="12"/>
      <color theme="1"/>
      <name val="Arial"/>
      <family val="2"/>
    </font>
    <font>
      <i/>
      <sz val="11"/>
      <color theme="0" tint="-4.9989318521683403E-2"/>
      <name val="Arial"/>
      <family val="2"/>
    </font>
    <font>
      <b/>
      <sz val="11"/>
      <color theme="0" tint="-4.9989318521683403E-2"/>
      <name val="Arial"/>
      <family val="2"/>
    </font>
    <font>
      <sz val="11"/>
      <color theme="0" tint="-0.249977111117893"/>
      <name val="Arial"/>
      <family val="2"/>
    </font>
    <font>
      <sz val="11"/>
      <color theme="1"/>
      <name val="Calibri"/>
      <family val="2"/>
      <scheme val="minor"/>
    </font>
    <font>
      <b/>
      <i/>
      <sz val="11"/>
      <color rgb="FFFF0000"/>
      <name val="Arial"/>
      <family val="2"/>
    </font>
    <font>
      <sz val="11"/>
      <name val="Arial"/>
      <family val="2"/>
    </font>
    <font>
      <b/>
      <sz val="12"/>
      <color theme="1"/>
      <name val="Arial"/>
      <family val="2"/>
    </font>
    <font>
      <sz val="14"/>
      <color theme="0" tint="-4.9989318521683403E-2"/>
      <name val="Arial"/>
      <family val="2"/>
    </font>
    <font>
      <sz val="20"/>
      <color theme="1"/>
      <name val="Arial"/>
      <family val="2"/>
    </font>
    <font>
      <sz val="11"/>
      <color theme="0"/>
      <name val="Calibri"/>
      <family val="2"/>
      <scheme val="minor"/>
    </font>
    <font>
      <sz val="10"/>
      <color indexed="8"/>
      <name val="Arial"/>
      <family val="2"/>
    </font>
    <font>
      <b/>
      <sz val="10"/>
      <color theme="0"/>
      <name val="Arial"/>
      <family val="2"/>
    </font>
    <font>
      <i/>
      <sz val="10"/>
      <color indexed="8"/>
      <name val="Arial"/>
      <family val="2"/>
    </font>
    <font>
      <b/>
      <sz val="8"/>
      <color indexed="8"/>
      <name val="Arial"/>
      <family val="2"/>
    </font>
    <font>
      <sz val="8"/>
      <color indexed="8"/>
      <name val="Arial"/>
      <family val="2"/>
    </font>
    <font>
      <sz val="8"/>
      <color indexed="10"/>
      <name val="Arial"/>
      <family val="2"/>
    </font>
    <font>
      <sz val="11"/>
      <color indexed="8"/>
      <name val="Calibri"/>
      <family val="2"/>
    </font>
    <font>
      <b/>
      <sz val="10"/>
      <color indexed="8"/>
      <name val="Arial"/>
      <family val="2"/>
    </font>
    <font>
      <sz val="8"/>
      <color indexed="81"/>
      <name val="Tahoma"/>
      <family val="2"/>
    </font>
    <font>
      <sz val="11"/>
      <color rgb="FFFF0000"/>
      <name val="Calibri"/>
      <family val="2"/>
      <scheme val="minor"/>
    </font>
    <font>
      <b/>
      <sz val="14"/>
      <color theme="1"/>
      <name val="Arial"/>
      <family val="2"/>
    </font>
  </fonts>
  <fills count="22">
    <fill>
      <patternFill patternType="none"/>
    </fill>
    <fill>
      <patternFill patternType="gray125"/>
    </fill>
    <fill>
      <patternFill patternType="solid">
        <fgColor rgb="FFFFFF99"/>
        <bgColor indexed="64"/>
      </patternFill>
    </fill>
    <fill>
      <patternFill patternType="solid">
        <fgColor rgb="FFFF99FF"/>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F6600"/>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FF00"/>
        <bgColor indexed="64"/>
      </patternFill>
    </fill>
    <fill>
      <patternFill patternType="solid">
        <fgColor rgb="FF005EB8"/>
        <bgColor indexed="64"/>
      </patternFill>
    </fill>
    <fill>
      <patternFill patternType="solid">
        <fgColor theme="9"/>
        <bgColor indexed="64"/>
      </patternFill>
    </fill>
    <fill>
      <patternFill patternType="solid">
        <fgColor theme="7"/>
        <bgColor indexed="64"/>
      </patternFill>
    </fill>
    <fill>
      <patternFill patternType="solid">
        <fgColor rgb="FFFF7C80"/>
        <bgColor indexed="64"/>
      </patternFill>
    </fill>
    <fill>
      <patternFill patternType="solid">
        <fgColor theme="0" tint="-0.34998626667073579"/>
        <bgColor indexed="64"/>
      </patternFill>
    </fill>
    <fill>
      <patternFill patternType="solid">
        <fgColor rgb="FF5B9BD5"/>
        <bgColor indexed="64"/>
      </patternFill>
    </fill>
  </fills>
  <borders count="42">
    <border>
      <left/>
      <right/>
      <top/>
      <bottom/>
      <diagonal/>
    </border>
    <border>
      <left style="thin">
        <color theme="1"/>
      </left>
      <right/>
      <top/>
      <bottom/>
      <diagonal/>
    </border>
    <border>
      <left style="thin">
        <color theme="1"/>
      </left>
      <right style="thin">
        <color theme="1"/>
      </right>
      <top style="thin">
        <color theme="1"/>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ck">
        <color theme="0"/>
      </left>
      <right style="thick">
        <color theme="0"/>
      </right>
      <top style="thick">
        <color theme="0"/>
      </top>
      <bottom style="thick">
        <color theme="0"/>
      </bottom>
      <diagonal/>
    </border>
    <border>
      <left style="thick">
        <color theme="0"/>
      </left>
      <right/>
      <top/>
      <bottom style="thick">
        <color theme="4" tint="0.39997558519241921"/>
      </bottom>
      <diagonal/>
    </border>
    <border>
      <left style="thick">
        <color theme="0"/>
      </left>
      <right/>
      <top style="thick">
        <color theme="4" tint="0.39997558519241921"/>
      </top>
      <bottom style="thick">
        <color theme="4" tint="0.3999755851924192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mediumDashed">
        <color theme="0" tint="-0.249977111117893"/>
      </top>
      <bottom style="thin">
        <color auto="1"/>
      </bottom>
      <diagonal/>
    </border>
    <border>
      <left/>
      <right/>
      <top style="mediumDashed">
        <color theme="0" tint="-0.249977111117893"/>
      </top>
      <bottom style="thin">
        <color auto="1"/>
      </bottom>
      <diagonal/>
    </border>
    <border>
      <left/>
      <right style="thin">
        <color auto="1"/>
      </right>
      <top style="mediumDashed">
        <color theme="0" tint="-0.249977111117893"/>
      </top>
      <bottom style="thin">
        <color auto="1"/>
      </bottom>
      <diagonal/>
    </border>
    <border>
      <left style="thin">
        <color auto="1"/>
      </left>
      <right/>
      <top style="thin">
        <color auto="1"/>
      </top>
      <bottom style="mediumDashed">
        <color theme="0" tint="-0.249977111117893"/>
      </bottom>
      <diagonal/>
    </border>
    <border>
      <left style="thin">
        <color theme="1"/>
      </left>
      <right/>
      <top/>
      <bottom style="thin">
        <color auto="1"/>
      </bottom>
      <diagonal/>
    </border>
    <border>
      <left/>
      <right style="thin">
        <color theme="1"/>
      </right>
      <top/>
      <bottom style="thin">
        <color auto="1"/>
      </bottom>
      <diagonal/>
    </border>
    <border>
      <left/>
      <right style="thick">
        <color theme="0" tint="-4.9989318521683403E-2"/>
      </right>
      <top/>
      <bottom/>
      <diagonal/>
    </border>
    <border>
      <left/>
      <right style="thick">
        <color theme="4" tint="0.39997558519241921"/>
      </right>
      <top/>
      <bottom/>
      <diagonal/>
    </border>
    <border>
      <left style="thick">
        <color theme="4" tint="0.39997558519241921"/>
      </left>
      <right/>
      <top/>
      <bottom style="thick">
        <color theme="4" tint="0.39997558519241921"/>
      </bottom>
      <diagonal/>
    </border>
    <border>
      <left/>
      <right/>
      <top/>
      <bottom style="thick">
        <color theme="4" tint="0.39997558519241921"/>
      </bottom>
      <diagonal/>
    </border>
    <border>
      <left/>
      <right style="thick">
        <color theme="4" tint="0.39997558519241921"/>
      </right>
      <top/>
      <bottom style="thick">
        <color theme="4" tint="0.39997558519241921"/>
      </bottom>
      <diagonal/>
    </border>
    <border>
      <left/>
      <right style="thick">
        <color theme="4" tint="0.39997558519241921"/>
      </right>
      <top/>
      <bottom style="thin">
        <color auto="1"/>
      </bottom>
      <diagonal/>
    </border>
    <border>
      <left/>
      <right/>
      <top/>
      <bottom style="thick">
        <color theme="0" tint="-4.9989318521683403E-2"/>
      </bottom>
      <diagonal/>
    </border>
    <border>
      <left style="thick">
        <color theme="0" tint="-4.9989318521683403E-2"/>
      </left>
      <right/>
      <top/>
      <bottom/>
      <diagonal/>
    </border>
    <border>
      <left style="thick">
        <color theme="0" tint="-4.9989318521683403E-2"/>
      </left>
      <right/>
      <top/>
      <bottom style="thick">
        <color theme="4" tint="0.39997558519241921"/>
      </bottom>
      <diagonal/>
    </border>
    <border>
      <left style="thin">
        <color auto="1"/>
      </left>
      <right style="thin">
        <color auto="1"/>
      </right>
      <top style="thin">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3">
    <xf numFmtId="0" fontId="0" fillId="0" borderId="0"/>
    <xf numFmtId="9" fontId="21" fillId="0" borderId="0" applyFont="0" applyFill="0" applyBorder="0" applyAlignment="0" applyProtection="0"/>
    <xf numFmtId="0" fontId="34" fillId="0" borderId="0"/>
  </cellStyleXfs>
  <cellXfs count="229">
    <xf numFmtId="0" fontId="0" fillId="0" borderId="0" xfId="0"/>
    <xf numFmtId="0" fontId="3" fillId="10" borderId="5" xfId="0" applyFont="1" applyFill="1" applyBorder="1"/>
    <xf numFmtId="0" fontId="3" fillId="10" borderId="2" xfId="0" applyFont="1" applyFill="1" applyBorder="1"/>
    <xf numFmtId="0" fontId="3" fillId="10" borderId="0" xfId="0" applyFont="1" applyFill="1"/>
    <xf numFmtId="0" fontId="4" fillId="10" borderId="0" xfId="0" applyFont="1" applyFill="1"/>
    <xf numFmtId="0" fontId="5" fillId="10" borderId="0" xfId="0" applyFont="1" applyFill="1"/>
    <xf numFmtId="0" fontId="6" fillId="13" borderId="0" xfId="0" applyFont="1" applyFill="1" applyAlignment="1">
      <alignment horizontal="center"/>
    </xf>
    <xf numFmtId="0" fontId="3" fillId="9" borderId="8" xfId="0" applyFont="1" applyFill="1" applyBorder="1"/>
    <xf numFmtId="0" fontId="3" fillId="4" borderId="0" xfId="0" applyFont="1" applyFill="1"/>
    <xf numFmtId="0" fontId="3" fillId="2" borderId="0" xfId="0" applyFont="1" applyFill="1"/>
    <xf numFmtId="0" fontId="3" fillId="6" borderId="0" xfId="0" applyFont="1" applyFill="1"/>
    <xf numFmtId="0" fontId="3" fillId="3" borderId="0" xfId="0" applyFont="1" applyFill="1"/>
    <xf numFmtId="0" fontId="3" fillId="5" borderId="0" xfId="0" applyFont="1" applyFill="1"/>
    <xf numFmtId="0" fontId="3" fillId="7" borderId="0" xfId="0" applyFont="1" applyFill="1"/>
    <xf numFmtId="0" fontId="3" fillId="8" borderId="0" xfId="0" applyFont="1" applyFill="1"/>
    <xf numFmtId="0" fontId="0" fillId="0" borderId="0" xfId="0" applyAlignment="1">
      <alignment vertical="top" wrapText="1"/>
    </xf>
    <xf numFmtId="0" fontId="5" fillId="16" borderId="0" xfId="0" applyFont="1" applyFill="1" applyAlignment="1">
      <alignment vertical="center"/>
    </xf>
    <xf numFmtId="0" fontId="8" fillId="16" borderId="0" xfId="0" applyFont="1" applyFill="1" applyAlignment="1">
      <alignment vertical="top" wrapText="1"/>
    </xf>
    <xf numFmtId="0" fontId="0" fillId="16" borderId="0" xfId="0" applyFill="1" applyAlignment="1">
      <alignment vertical="top" wrapText="1"/>
    </xf>
    <xf numFmtId="0" fontId="3" fillId="16" borderId="0" xfId="0" applyFont="1" applyFill="1"/>
    <xf numFmtId="0" fontId="3" fillId="16" borderId="0" xfId="0" applyFont="1" applyFill="1" applyAlignment="1">
      <alignment vertical="top" wrapText="1"/>
    </xf>
    <xf numFmtId="0" fontId="3" fillId="0" borderId="0" xfId="0" applyFont="1"/>
    <xf numFmtId="0" fontId="3" fillId="17" borderId="0" xfId="0" applyFont="1" applyFill="1"/>
    <xf numFmtId="0" fontId="3" fillId="15" borderId="0" xfId="0" applyFont="1" applyFill="1"/>
    <xf numFmtId="0" fontId="3" fillId="18" borderId="0" xfId="0" applyFont="1" applyFill="1"/>
    <xf numFmtId="0" fontId="3" fillId="19" borderId="0" xfId="0" applyFont="1" applyFill="1"/>
    <xf numFmtId="0" fontId="12" fillId="14" borderId="9" xfId="0" applyFont="1" applyFill="1" applyBorder="1" applyAlignment="1">
      <alignment horizontal="center" vertical="center"/>
    </xf>
    <xf numFmtId="0" fontId="16" fillId="16" borderId="0" xfId="0" applyFont="1" applyFill="1" applyAlignment="1">
      <alignment vertical="top"/>
    </xf>
    <xf numFmtId="0" fontId="8" fillId="16" borderId="0" xfId="0" applyFont="1" applyFill="1" applyAlignment="1">
      <alignment vertical="top"/>
    </xf>
    <xf numFmtId="0" fontId="4" fillId="16" borderId="0" xfId="0" applyFont="1" applyFill="1" applyAlignment="1">
      <alignment vertical="top" wrapText="1"/>
    </xf>
    <xf numFmtId="0" fontId="13" fillId="10" borderId="0" xfId="0" applyFont="1" applyFill="1" applyBorder="1"/>
    <xf numFmtId="0" fontId="18" fillId="10" borderId="0" xfId="0" applyFont="1" applyFill="1" applyBorder="1"/>
    <xf numFmtId="0" fontId="3" fillId="10" borderId="0" xfId="0" quotePrefix="1" applyFont="1" applyFill="1"/>
    <xf numFmtId="0" fontId="3" fillId="9" borderId="17" xfId="0" applyFont="1" applyFill="1" applyBorder="1" applyAlignment="1">
      <alignment vertical="top" wrapText="1"/>
    </xf>
    <xf numFmtId="0" fontId="3" fillId="10" borderId="18" xfId="0" applyFont="1" applyFill="1" applyBorder="1"/>
    <xf numFmtId="0" fontId="3" fillId="9" borderId="15" xfId="0" applyFont="1" applyFill="1" applyBorder="1" applyAlignment="1">
      <alignment vertical="top" wrapText="1"/>
    </xf>
    <xf numFmtId="0" fontId="3" fillId="10" borderId="24" xfId="0" applyFont="1" applyFill="1" applyBorder="1"/>
    <xf numFmtId="0" fontId="3" fillId="11" borderId="15" xfId="0" applyFont="1" applyFill="1" applyBorder="1"/>
    <xf numFmtId="0" fontId="17" fillId="10" borderId="0" xfId="0" applyFont="1" applyFill="1" applyAlignment="1">
      <alignment textRotation="90"/>
    </xf>
    <xf numFmtId="0" fontId="5" fillId="10" borderId="0" xfId="0" quotePrefix="1" applyFont="1" applyFill="1"/>
    <xf numFmtId="0" fontId="23" fillId="10" borderId="6" xfId="0" applyFont="1" applyFill="1" applyBorder="1" applyAlignment="1">
      <alignment horizontal="right" vertical="top"/>
    </xf>
    <xf numFmtId="0" fontId="23" fillId="10" borderId="16" xfId="0" applyFont="1" applyFill="1" applyBorder="1" applyAlignment="1">
      <alignment horizontal="right"/>
    </xf>
    <xf numFmtId="0" fontId="23" fillId="10" borderId="27" xfId="0" applyFont="1" applyFill="1" applyBorder="1" applyAlignment="1">
      <alignment horizontal="right"/>
    </xf>
    <xf numFmtId="0" fontId="23" fillId="10" borderId="14" xfId="0" applyFont="1" applyFill="1" applyBorder="1" applyAlignment="1">
      <alignment horizontal="right"/>
    </xf>
    <xf numFmtId="0" fontId="23" fillId="10" borderId="13" xfId="0" applyFont="1" applyFill="1" applyBorder="1" applyAlignment="1">
      <alignment horizontal="right"/>
    </xf>
    <xf numFmtId="0" fontId="13" fillId="10" borderId="0" xfId="0" applyFont="1" applyFill="1"/>
    <xf numFmtId="0" fontId="6" fillId="13" borderId="0" xfId="0" applyFont="1" applyFill="1" applyAlignment="1">
      <alignment horizontal="left"/>
    </xf>
    <xf numFmtId="0" fontId="17" fillId="10" borderId="0" xfId="0" applyFont="1" applyFill="1" applyAlignment="1">
      <alignment horizontal="right" vertical="center"/>
    </xf>
    <xf numFmtId="0" fontId="4" fillId="10" borderId="0" xfId="0" applyFont="1" applyFill="1" applyAlignment="1">
      <alignment horizontal="center" vertical="center"/>
    </xf>
    <xf numFmtId="9" fontId="17" fillId="10" borderId="0" xfId="1" applyFont="1" applyFill="1" applyAlignment="1">
      <alignment horizontal="right" vertical="center"/>
    </xf>
    <xf numFmtId="9" fontId="4" fillId="10" borderId="0" xfId="0" applyNumberFormat="1" applyFont="1" applyFill="1" applyAlignment="1">
      <alignment horizontal="center" vertical="center"/>
    </xf>
    <xf numFmtId="0" fontId="5" fillId="10" borderId="20" xfId="0" applyFont="1" applyFill="1" applyBorder="1"/>
    <xf numFmtId="0" fontId="24" fillId="10" borderId="20" xfId="0" applyFont="1" applyFill="1" applyBorder="1" applyAlignment="1">
      <alignment horizontal="right" vertical="center"/>
    </xf>
    <xf numFmtId="0" fontId="3" fillId="10" borderId="20" xfId="0" applyFont="1" applyFill="1" applyBorder="1"/>
    <xf numFmtId="0" fontId="4" fillId="10" borderId="20" xfId="0" applyFont="1" applyFill="1" applyBorder="1" applyAlignment="1">
      <alignment horizontal="center" vertical="center"/>
    </xf>
    <xf numFmtId="0" fontId="25" fillId="10" borderId="0" xfId="0" applyFont="1" applyFill="1"/>
    <xf numFmtId="0" fontId="6" fillId="13" borderId="30" xfId="0" applyFont="1" applyFill="1" applyBorder="1" applyAlignment="1">
      <alignment horizontal="center"/>
    </xf>
    <xf numFmtId="0" fontId="3" fillId="10" borderId="31" xfId="0" applyFont="1" applyFill="1" applyBorder="1"/>
    <xf numFmtId="0" fontId="3" fillId="10" borderId="32" xfId="0" applyFont="1" applyFill="1" applyBorder="1"/>
    <xf numFmtId="0" fontId="3" fillId="10" borderId="33" xfId="0" applyFont="1" applyFill="1" applyBorder="1"/>
    <xf numFmtId="0" fontId="3" fillId="10" borderId="35" xfId="0" applyFont="1" applyFill="1" applyBorder="1"/>
    <xf numFmtId="0" fontId="3" fillId="10" borderId="34" xfId="0" applyFont="1" applyFill="1" applyBorder="1"/>
    <xf numFmtId="0" fontId="6" fillId="13" borderId="0" xfId="0" applyFont="1" applyFill="1" applyBorder="1" applyAlignment="1">
      <alignment horizontal="center"/>
    </xf>
    <xf numFmtId="0" fontId="3" fillId="10" borderId="0" xfId="0" applyFont="1" applyFill="1" applyBorder="1"/>
    <xf numFmtId="0" fontId="5" fillId="10" borderId="0" xfId="0" applyFont="1" applyFill="1" applyBorder="1"/>
    <xf numFmtId="0" fontId="3" fillId="4" borderId="0" xfId="0" applyFont="1" applyFill="1" applyAlignment="1">
      <alignment wrapText="1"/>
    </xf>
    <xf numFmtId="0" fontId="3" fillId="2" borderId="0" xfId="0" applyFont="1" applyFill="1" applyAlignment="1">
      <alignment wrapText="1"/>
    </xf>
    <xf numFmtId="0" fontId="3" fillId="6" borderId="0" xfId="0" applyFont="1" applyFill="1" applyAlignment="1">
      <alignment wrapText="1"/>
    </xf>
    <xf numFmtId="0" fontId="3" fillId="3" borderId="0" xfId="0" applyFont="1" applyFill="1" applyAlignment="1">
      <alignment wrapText="1"/>
    </xf>
    <xf numFmtId="0" fontId="3" fillId="5" borderId="0" xfId="0" applyFont="1" applyFill="1" applyAlignment="1">
      <alignment wrapText="1"/>
    </xf>
    <xf numFmtId="0" fontId="3" fillId="7" borderId="0" xfId="0" applyFont="1" applyFill="1" applyAlignment="1">
      <alignment wrapText="1"/>
    </xf>
    <xf numFmtId="0" fontId="3" fillId="8" borderId="0" xfId="0" applyFont="1" applyFill="1" applyAlignment="1">
      <alignment wrapText="1"/>
    </xf>
    <xf numFmtId="0" fontId="5" fillId="4" borderId="0" xfId="0" applyFont="1" applyFill="1" applyAlignment="1">
      <alignment wrapText="1"/>
    </xf>
    <xf numFmtId="0" fontId="5" fillId="2" borderId="0" xfId="0" applyFont="1" applyFill="1" applyAlignment="1">
      <alignment wrapText="1"/>
    </xf>
    <xf numFmtId="0" fontId="5" fillId="6" borderId="0" xfId="0" applyFont="1" applyFill="1" applyAlignment="1">
      <alignment wrapText="1"/>
    </xf>
    <xf numFmtId="0" fontId="5" fillId="3" borderId="0" xfId="0" applyFont="1" applyFill="1" applyAlignment="1">
      <alignment wrapText="1"/>
    </xf>
    <xf numFmtId="0" fontId="5" fillId="5" borderId="0" xfId="0" applyFont="1" applyFill="1" applyAlignment="1">
      <alignment wrapText="1"/>
    </xf>
    <xf numFmtId="0" fontId="5" fillId="7" borderId="0" xfId="0" applyFont="1" applyFill="1" applyAlignment="1">
      <alignment wrapText="1"/>
    </xf>
    <xf numFmtId="0" fontId="5" fillId="8" borderId="0" xfId="0" applyFont="1" applyFill="1" applyAlignment="1">
      <alignment wrapText="1"/>
    </xf>
    <xf numFmtId="0" fontId="3" fillId="9" borderId="22" xfId="0" applyFont="1" applyFill="1" applyBorder="1" applyAlignment="1">
      <alignment horizontal="left" vertical="top"/>
    </xf>
    <xf numFmtId="0" fontId="3" fillId="9" borderId="0" xfId="0" applyFont="1" applyFill="1" applyBorder="1" applyAlignment="1">
      <alignment horizontal="left" vertical="top"/>
    </xf>
    <xf numFmtId="0" fontId="3" fillId="9" borderId="19" xfId="0" applyFont="1" applyFill="1" applyBorder="1" applyAlignment="1">
      <alignment horizontal="left" vertical="top"/>
    </xf>
    <xf numFmtId="0" fontId="3" fillId="9" borderId="20" xfId="0" applyFont="1" applyFill="1" applyBorder="1" applyAlignment="1">
      <alignment horizontal="left" vertical="top"/>
    </xf>
    <xf numFmtId="0" fontId="3" fillId="9" borderId="21" xfId="0" applyFont="1" applyFill="1" applyBorder="1" applyAlignment="1">
      <alignment horizontal="left" vertical="top"/>
    </xf>
    <xf numFmtId="0" fontId="3" fillId="9" borderId="23" xfId="0" applyFont="1" applyFill="1" applyBorder="1" applyAlignment="1">
      <alignment horizontal="left" vertical="top"/>
    </xf>
    <xf numFmtId="0" fontId="3" fillId="9" borderId="36" xfId="0" applyFont="1" applyFill="1" applyBorder="1" applyProtection="1">
      <protection locked="0"/>
    </xf>
    <xf numFmtId="0" fontId="3" fillId="9" borderId="0" xfId="0" applyFont="1" applyFill="1" applyBorder="1" applyProtection="1">
      <protection locked="0"/>
    </xf>
    <xf numFmtId="0" fontId="3" fillId="9" borderId="7" xfId="0" applyFont="1" applyFill="1" applyBorder="1" applyAlignment="1" applyProtection="1">
      <alignment vertical="top" wrapText="1"/>
      <protection locked="0"/>
    </xf>
    <xf numFmtId="0" fontId="6" fillId="13" borderId="37" xfId="0" applyFont="1" applyFill="1" applyBorder="1" applyAlignment="1">
      <alignment horizontal="left"/>
    </xf>
    <xf numFmtId="0" fontId="6" fillId="13" borderId="38" xfId="0" applyFont="1" applyFill="1" applyBorder="1" applyAlignment="1">
      <alignment horizontal="left"/>
    </xf>
    <xf numFmtId="0" fontId="7" fillId="9" borderId="7" xfId="0" applyFont="1" applyFill="1" applyBorder="1" applyProtection="1">
      <protection locked="0"/>
    </xf>
    <xf numFmtId="0" fontId="7" fillId="9" borderId="7" xfId="0" applyFont="1" applyFill="1" applyBorder="1" applyAlignment="1" applyProtection="1">
      <alignment horizontal="left"/>
      <protection locked="0"/>
    </xf>
    <xf numFmtId="0" fontId="22" fillId="10" borderId="0" xfId="0" applyFont="1" applyFill="1" applyProtection="1">
      <protection locked="0"/>
    </xf>
    <xf numFmtId="0" fontId="7" fillId="10" borderId="6" xfId="0" applyFont="1" applyFill="1" applyBorder="1" applyAlignment="1" applyProtection="1">
      <alignment horizontal="right" vertical="top"/>
      <protection locked="0"/>
    </xf>
    <xf numFmtId="0" fontId="7" fillId="11" borderId="13" xfId="0" applyFont="1" applyFill="1" applyBorder="1" applyProtection="1">
      <protection locked="0"/>
    </xf>
    <xf numFmtId="0" fontId="7" fillId="10" borderId="16" xfId="0" applyFont="1" applyFill="1" applyBorder="1" applyAlignment="1" applyProtection="1">
      <alignment horizontal="right"/>
      <protection locked="0"/>
    </xf>
    <xf numFmtId="0" fontId="7" fillId="10" borderId="27" xfId="0" applyFont="1" applyFill="1" applyBorder="1" applyAlignment="1" applyProtection="1">
      <alignment horizontal="right"/>
      <protection locked="0"/>
    </xf>
    <xf numFmtId="0" fontId="7" fillId="10" borderId="13" xfId="0" applyFont="1" applyFill="1" applyBorder="1" applyAlignment="1" applyProtection="1">
      <alignment horizontal="right"/>
      <protection locked="0"/>
    </xf>
    <xf numFmtId="0" fontId="7" fillId="10" borderId="14" xfId="0" applyFont="1" applyFill="1" applyBorder="1" applyAlignment="1" applyProtection="1">
      <alignment horizontal="right"/>
      <protection locked="0"/>
    </xf>
    <xf numFmtId="0" fontId="7" fillId="10" borderId="22" xfId="0" applyFont="1" applyFill="1" applyBorder="1" applyProtection="1">
      <protection locked="0"/>
    </xf>
    <xf numFmtId="0" fontId="7" fillId="10" borderId="23" xfId="0" applyFont="1" applyFill="1" applyBorder="1" applyProtection="1">
      <protection locked="0"/>
    </xf>
    <xf numFmtId="0" fontId="3" fillId="10" borderId="0" xfId="0" applyFont="1" applyFill="1" applyAlignment="1">
      <alignment vertical="top"/>
    </xf>
    <xf numFmtId="0" fontId="19" fillId="20" borderId="0" xfId="0" applyFont="1" applyFill="1" applyAlignment="1">
      <alignment vertical="center"/>
    </xf>
    <xf numFmtId="0" fontId="5" fillId="20" borderId="0" xfId="0" applyFont="1" applyFill="1" applyAlignment="1">
      <alignment vertical="center"/>
    </xf>
    <xf numFmtId="1" fontId="17" fillId="10" borderId="0" xfId="0" applyNumberFormat="1" applyFont="1" applyFill="1" applyAlignment="1">
      <alignment horizontal="right" vertical="center"/>
    </xf>
    <xf numFmtId="0" fontId="3"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11" fillId="0" borderId="0" xfId="0" applyFont="1" applyAlignment="1" applyProtection="1">
      <alignment horizontal="center" vertical="center"/>
      <protection locked="0"/>
    </xf>
    <xf numFmtId="0" fontId="3" fillId="10" borderId="5" xfId="0" applyFont="1" applyFill="1" applyBorder="1" applyProtection="1">
      <protection locked="0"/>
    </xf>
    <xf numFmtId="0" fontId="3" fillId="10" borderId="6" xfId="0" applyFont="1" applyFill="1" applyBorder="1" applyAlignment="1" applyProtection="1">
      <alignment horizontal="right" vertical="top"/>
      <protection locked="0"/>
    </xf>
    <xf numFmtId="0" fontId="3" fillId="10" borderId="2" xfId="0" applyFont="1" applyFill="1" applyBorder="1" applyProtection="1">
      <protection locked="0"/>
    </xf>
    <xf numFmtId="0" fontId="3" fillId="11" borderId="0" xfId="0" applyFont="1" applyFill="1" applyBorder="1" applyProtection="1">
      <protection locked="0"/>
    </xf>
    <xf numFmtId="0" fontId="3" fillId="11" borderId="3" xfId="0" applyFont="1" applyFill="1" applyBorder="1" applyProtection="1">
      <protection locked="0"/>
    </xf>
    <xf numFmtId="0" fontId="3" fillId="10" borderId="13" xfId="0" applyFont="1" applyFill="1" applyBorder="1" applyAlignment="1" applyProtection="1">
      <alignment horizontal="right"/>
      <protection locked="0"/>
    </xf>
    <xf numFmtId="0" fontId="3" fillId="10" borderId="16" xfId="0" applyFont="1" applyFill="1" applyBorder="1" applyAlignment="1" applyProtection="1">
      <alignment horizontal="right"/>
      <protection locked="0"/>
    </xf>
    <xf numFmtId="0" fontId="3" fillId="9" borderId="17" xfId="0" applyFont="1" applyFill="1" applyBorder="1" applyAlignment="1" applyProtection="1">
      <alignment vertical="top" wrapText="1"/>
      <protection locked="0"/>
    </xf>
    <xf numFmtId="0" fontId="3" fillId="10" borderId="18" xfId="0" applyFont="1" applyFill="1" applyBorder="1" applyProtection="1">
      <protection locked="0"/>
    </xf>
    <xf numFmtId="0" fontId="3" fillId="10" borderId="24" xfId="0" applyFont="1" applyFill="1" applyBorder="1" applyProtection="1">
      <protection locked="0"/>
    </xf>
    <xf numFmtId="0" fontId="3" fillId="10" borderId="14" xfId="0" applyFont="1" applyFill="1" applyBorder="1" applyAlignment="1" applyProtection="1">
      <alignment horizontal="left"/>
      <protection locked="0"/>
    </xf>
    <xf numFmtId="0" fontId="3" fillId="9" borderId="0" xfId="0" applyFont="1" applyFill="1" applyAlignment="1" applyProtection="1">
      <alignment horizontal="center"/>
      <protection locked="0"/>
    </xf>
    <xf numFmtId="0" fontId="3" fillId="10" borderId="0" xfId="0" applyFont="1" applyFill="1" applyProtection="1">
      <protection locked="0"/>
    </xf>
    <xf numFmtId="0" fontId="3" fillId="10" borderId="0" xfId="0" applyFont="1" applyFill="1" applyProtection="1"/>
    <xf numFmtId="0" fontId="28" fillId="0" borderId="0" xfId="0" applyFont="1"/>
    <xf numFmtId="0" fontId="6" fillId="16" borderId="0" xfId="0" applyFont="1" applyFill="1" applyAlignment="1">
      <alignment vertical="top"/>
    </xf>
    <xf numFmtId="0" fontId="27" fillId="16" borderId="0" xfId="0" applyFont="1" applyFill="1" applyAlignment="1">
      <alignment vertical="top" wrapText="1"/>
    </xf>
    <xf numFmtId="0" fontId="29" fillId="21" borderId="0" xfId="0" applyFont="1" applyFill="1" applyAlignment="1">
      <alignment horizontal="center"/>
    </xf>
    <xf numFmtId="0" fontId="28" fillId="0" borderId="15" xfId="0" applyFont="1" applyBorder="1" applyAlignment="1">
      <alignment wrapText="1"/>
    </xf>
    <xf numFmtId="0" fontId="28" fillId="0" borderId="39" xfId="0" applyFont="1" applyBorder="1" applyAlignment="1">
      <alignment wrapText="1"/>
    </xf>
    <xf numFmtId="0" fontId="28" fillId="0" borderId="18" xfId="0" applyFont="1" applyBorder="1" applyAlignment="1">
      <alignment wrapText="1"/>
    </xf>
    <xf numFmtId="0" fontId="28" fillId="0" borderId="14" xfId="0" applyFont="1" applyBorder="1" applyAlignment="1">
      <alignment wrapText="1"/>
    </xf>
    <xf numFmtId="0" fontId="28" fillId="0" borderId="15" xfId="0" applyFont="1" applyFill="1" applyBorder="1" applyAlignment="1">
      <alignment wrapText="1"/>
    </xf>
    <xf numFmtId="0" fontId="28" fillId="0" borderId="39" xfId="0" applyFont="1" applyFill="1" applyBorder="1" applyAlignment="1">
      <alignment wrapText="1"/>
    </xf>
    <xf numFmtId="0" fontId="31" fillId="0" borderId="0" xfId="0" applyFont="1"/>
    <xf numFmtId="0" fontId="33" fillId="0" borderId="0" xfId="0" applyFont="1" applyAlignment="1">
      <alignment vertical="top" wrapText="1"/>
    </xf>
    <xf numFmtId="0" fontId="35" fillId="0" borderId="40" xfId="2" applyFont="1" applyBorder="1"/>
    <xf numFmtId="0" fontId="28" fillId="0" borderId="41" xfId="2" applyFont="1" applyFill="1" applyBorder="1" applyAlignment="1">
      <alignment horizontal="right"/>
    </xf>
    <xf numFmtId="0" fontId="33" fillId="0" borderId="0" xfId="0" applyFont="1" applyAlignment="1">
      <alignment horizontal="right" vertical="top"/>
    </xf>
    <xf numFmtId="164" fontId="4" fillId="10" borderId="0" xfId="0" applyNumberFormat="1" applyFont="1" applyFill="1" applyAlignment="1">
      <alignment horizontal="center" vertical="center"/>
    </xf>
    <xf numFmtId="164" fontId="3" fillId="10" borderId="0" xfId="0" applyNumberFormat="1" applyFont="1" applyFill="1"/>
    <xf numFmtId="164" fontId="17" fillId="10" borderId="0" xfId="0" applyNumberFormat="1" applyFont="1" applyFill="1" applyAlignment="1">
      <alignment horizontal="right" vertical="center"/>
    </xf>
    <xf numFmtId="0" fontId="3" fillId="9" borderId="15" xfId="0" applyFont="1" applyFill="1" applyBorder="1" applyAlignment="1" applyProtection="1">
      <alignment vertical="top" wrapText="1"/>
      <protection locked="0"/>
    </xf>
    <xf numFmtId="0" fontId="3" fillId="10" borderId="0" xfId="0" applyFont="1" applyFill="1" applyAlignment="1">
      <alignment vertical="top" wrapText="1"/>
    </xf>
    <xf numFmtId="0" fontId="16" fillId="16" borderId="0" xfId="0" applyFont="1" applyFill="1" applyAlignment="1" applyProtection="1">
      <alignment vertical="top"/>
      <protection locked="0"/>
    </xf>
    <xf numFmtId="0" fontId="32" fillId="0" borderId="0" xfId="0" applyFont="1" applyAlignment="1">
      <alignment horizontal="right"/>
    </xf>
    <xf numFmtId="0" fontId="9" fillId="16" borderId="0" xfId="0" applyFont="1" applyFill="1" applyAlignment="1">
      <alignment vertical="top" wrapText="1"/>
    </xf>
    <xf numFmtId="0" fontId="2" fillId="16" borderId="0" xfId="0" applyFont="1" applyFill="1" applyAlignment="1">
      <alignment vertical="top" wrapText="1"/>
    </xf>
    <xf numFmtId="0" fontId="8" fillId="16" borderId="0" xfId="0" applyFont="1" applyFill="1" applyAlignment="1">
      <alignment horizontal="left" vertical="top" wrapText="1"/>
    </xf>
    <xf numFmtId="0" fontId="20" fillId="12" borderId="0" xfId="0" applyFont="1" applyFill="1" applyAlignment="1" applyProtection="1">
      <alignment horizontal="center" vertical="center"/>
      <protection locked="0"/>
    </xf>
    <xf numFmtId="0" fontId="14" fillId="16" borderId="0" xfId="0" applyFont="1" applyFill="1" applyAlignment="1">
      <alignment horizontal="center" textRotation="90"/>
    </xf>
    <xf numFmtId="0" fontId="15" fillId="0" borderId="0" xfId="0" applyFont="1" applyAlignment="1">
      <alignment horizontal="center" textRotation="90"/>
    </xf>
    <xf numFmtId="0" fontId="0" fillId="0" borderId="0" xfId="0" applyAlignment="1"/>
    <xf numFmtId="0" fontId="3" fillId="10" borderId="25" xfId="0" applyFont="1" applyFill="1" applyBorder="1" applyAlignment="1" applyProtection="1">
      <alignment horizontal="left"/>
      <protection locked="0"/>
    </xf>
    <xf numFmtId="0" fontId="3" fillId="10" borderId="26" xfId="0" applyFont="1" applyFill="1" applyBorder="1" applyAlignment="1" applyProtection="1">
      <alignment horizontal="left"/>
      <protection locked="0"/>
    </xf>
    <xf numFmtId="0" fontId="23" fillId="9" borderId="22" xfId="0" applyFont="1" applyFill="1" applyBorder="1" applyAlignment="1" applyProtection="1">
      <alignment horizontal="left" vertical="top" wrapText="1"/>
      <protection locked="0"/>
    </xf>
    <xf numFmtId="0" fontId="23" fillId="9" borderId="0" xfId="0" applyFont="1" applyFill="1" applyBorder="1" applyAlignment="1" applyProtection="1">
      <alignment horizontal="left" vertical="top" wrapText="1"/>
      <protection locked="0"/>
    </xf>
    <xf numFmtId="0" fontId="23" fillId="9" borderId="23" xfId="0" applyFont="1" applyFill="1" applyBorder="1" applyAlignment="1" applyProtection="1">
      <alignment horizontal="left" vertical="top" wrapText="1"/>
      <protection locked="0"/>
    </xf>
    <xf numFmtId="0" fontId="23" fillId="9" borderId="19"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23" fillId="9" borderId="21" xfId="0" applyFont="1" applyFill="1" applyBorder="1" applyAlignment="1" applyProtection="1">
      <alignment horizontal="left" vertical="top" wrapText="1"/>
      <protection locked="0"/>
    </xf>
    <xf numFmtId="0" fontId="4" fillId="10" borderId="1" xfId="0" applyFont="1" applyFill="1" applyBorder="1" applyAlignment="1" applyProtection="1">
      <alignment vertical="top" wrapText="1"/>
      <protection locked="0"/>
    </xf>
    <xf numFmtId="0" fontId="4" fillId="10" borderId="0" xfId="0" applyFont="1" applyFill="1" applyBorder="1" applyAlignment="1" applyProtection="1">
      <alignment vertical="top" wrapText="1"/>
      <protection locked="0"/>
    </xf>
    <xf numFmtId="0" fontId="4" fillId="10" borderId="3" xfId="0" applyFont="1" applyFill="1" applyBorder="1" applyAlignment="1" applyProtection="1">
      <alignment vertical="top" wrapText="1"/>
      <protection locked="0"/>
    </xf>
    <xf numFmtId="0" fontId="3" fillId="10" borderId="1" xfId="0" applyFont="1" applyFill="1" applyBorder="1" applyAlignment="1" applyProtection="1">
      <alignment vertical="top" wrapText="1"/>
      <protection locked="0"/>
    </xf>
    <xf numFmtId="0" fontId="3" fillId="10" borderId="0" xfId="0" applyFont="1" applyFill="1" applyBorder="1" applyAlignment="1" applyProtection="1">
      <alignment vertical="top" wrapText="1"/>
      <protection locked="0"/>
    </xf>
    <xf numFmtId="0" fontId="3" fillId="10" borderId="3" xfId="0" applyFont="1" applyFill="1" applyBorder="1" applyAlignment="1" applyProtection="1">
      <alignment vertical="top" wrapText="1"/>
      <protection locked="0"/>
    </xf>
    <xf numFmtId="0" fontId="3" fillId="10" borderId="4" xfId="0" applyFont="1" applyFill="1" applyBorder="1" applyAlignment="1" applyProtection="1">
      <alignment vertical="top" wrapText="1"/>
      <protection locked="0"/>
    </xf>
    <xf numFmtId="0" fontId="3" fillId="10" borderId="5" xfId="0" applyFont="1" applyFill="1" applyBorder="1" applyAlignment="1" applyProtection="1">
      <alignment vertical="top" wrapText="1"/>
      <protection locked="0"/>
    </xf>
    <xf numFmtId="0" fontId="3" fillId="10" borderId="6" xfId="0" applyFont="1" applyFill="1" applyBorder="1" applyAlignment="1" applyProtection="1">
      <alignment vertical="top" wrapText="1"/>
      <protection locked="0"/>
    </xf>
    <xf numFmtId="0" fontId="3" fillId="9" borderId="12" xfId="0" applyFont="1" applyFill="1" applyBorder="1" applyAlignment="1" applyProtection="1">
      <alignment vertical="top" wrapText="1"/>
      <protection locked="0"/>
    </xf>
    <xf numFmtId="0" fontId="3" fillId="9" borderId="15" xfId="0" applyFont="1" applyFill="1" applyBorder="1" applyAlignment="1" applyProtection="1">
      <alignment vertical="top" wrapText="1"/>
      <protection locked="0"/>
    </xf>
    <xf numFmtId="0" fontId="11" fillId="10" borderId="0" xfId="0" applyFont="1" applyFill="1" applyAlignment="1">
      <alignment horizontal="center" textRotation="90"/>
    </xf>
    <xf numFmtId="0" fontId="3" fillId="9" borderId="22" xfId="0" applyFont="1" applyFill="1" applyBorder="1" applyAlignment="1" applyProtection="1">
      <alignment horizontal="left" vertical="top"/>
      <protection locked="0"/>
    </xf>
    <xf numFmtId="0" fontId="3" fillId="9" borderId="0" xfId="0" applyFont="1" applyFill="1" applyBorder="1" applyAlignment="1" applyProtection="1">
      <alignment horizontal="left" vertical="top"/>
      <protection locked="0"/>
    </xf>
    <xf numFmtId="0" fontId="3" fillId="9" borderId="17" xfId="0" applyFont="1" applyFill="1" applyBorder="1" applyAlignment="1" applyProtection="1">
      <alignment horizontal="left" vertical="top"/>
      <protection locked="0"/>
    </xf>
    <xf numFmtId="0" fontId="3" fillId="9" borderId="18" xfId="0" applyFont="1" applyFill="1" applyBorder="1" applyAlignment="1" applyProtection="1">
      <alignment horizontal="left" vertical="top"/>
      <protection locked="0"/>
    </xf>
    <xf numFmtId="0" fontId="3" fillId="9" borderId="19" xfId="0" applyFont="1" applyFill="1" applyBorder="1" applyAlignment="1" applyProtection="1">
      <alignment horizontal="left" vertical="top"/>
      <protection locked="0"/>
    </xf>
    <xf numFmtId="0" fontId="3" fillId="9" borderId="20" xfId="0" applyFont="1" applyFill="1" applyBorder="1" applyAlignment="1" applyProtection="1">
      <alignment horizontal="left" vertical="top"/>
      <protection locked="0"/>
    </xf>
    <xf numFmtId="0" fontId="3" fillId="9" borderId="21" xfId="0" applyFont="1" applyFill="1" applyBorder="1" applyAlignment="1" applyProtection="1">
      <alignment horizontal="left" vertical="top"/>
      <protection locked="0"/>
    </xf>
    <xf numFmtId="0" fontId="3" fillId="10" borderId="22" xfId="0" applyFont="1" applyFill="1" applyBorder="1" applyAlignment="1" applyProtection="1">
      <alignment horizontal="left" vertical="top"/>
      <protection locked="0"/>
    </xf>
    <xf numFmtId="0" fontId="3" fillId="10" borderId="23" xfId="0" applyFont="1" applyFill="1" applyBorder="1" applyAlignment="1" applyProtection="1">
      <alignment horizontal="left" vertical="top"/>
      <protection locked="0"/>
    </xf>
    <xf numFmtId="0" fontId="3" fillId="10" borderId="16" xfId="0" applyFont="1" applyFill="1" applyBorder="1" applyAlignment="1">
      <alignment horizontal="center" vertical="center"/>
    </xf>
    <xf numFmtId="0" fontId="3" fillId="10" borderId="19" xfId="0" applyFont="1" applyFill="1" applyBorder="1" applyAlignment="1">
      <alignment horizontal="center" vertical="center"/>
    </xf>
    <xf numFmtId="9" fontId="4" fillId="10" borderId="18" xfId="0" applyNumberFormat="1" applyFont="1" applyFill="1" applyBorder="1" applyAlignment="1">
      <alignment horizontal="center" vertical="center"/>
    </xf>
    <xf numFmtId="9" fontId="4" fillId="10" borderId="21" xfId="0" applyNumberFormat="1" applyFont="1" applyFill="1" applyBorder="1" applyAlignment="1">
      <alignment horizontal="center" vertical="center"/>
    </xf>
    <xf numFmtId="2" fontId="4" fillId="10" borderId="18" xfId="0" applyNumberFormat="1" applyFont="1" applyFill="1" applyBorder="1" applyAlignment="1">
      <alignment horizontal="center" vertical="center"/>
    </xf>
    <xf numFmtId="2" fontId="4" fillId="10" borderId="21" xfId="0" applyNumberFormat="1" applyFont="1" applyFill="1" applyBorder="1" applyAlignment="1">
      <alignment horizontal="center" vertical="center"/>
    </xf>
    <xf numFmtId="0" fontId="3" fillId="10" borderId="16"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1" borderId="19" xfId="0" applyFont="1" applyFill="1" applyBorder="1" applyAlignment="1" applyProtection="1">
      <alignment horizontal="right" vertical="top"/>
      <protection locked="0"/>
    </xf>
    <xf numFmtId="0" fontId="3" fillId="11" borderId="21" xfId="0" applyFont="1" applyFill="1" applyBorder="1" applyAlignment="1" applyProtection="1">
      <alignment horizontal="right" vertical="top"/>
      <protection locked="0"/>
    </xf>
    <xf numFmtId="0" fontId="3" fillId="11" borderId="16" xfId="0" applyFont="1" applyFill="1" applyBorder="1" applyAlignment="1" applyProtection="1">
      <alignment horizontal="left" vertical="top"/>
      <protection locked="0"/>
    </xf>
    <xf numFmtId="0" fontId="3" fillId="11" borderId="18" xfId="0" applyFont="1" applyFill="1" applyBorder="1" applyAlignment="1" applyProtection="1">
      <alignment horizontal="left" vertical="top"/>
      <protection locked="0"/>
    </xf>
    <xf numFmtId="2" fontId="3" fillId="11" borderId="19" xfId="0" applyNumberFormat="1" applyFont="1" applyFill="1" applyBorder="1" applyAlignment="1" applyProtection="1">
      <alignment horizontal="right" vertical="top"/>
      <protection locked="0"/>
    </xf>
    <xf numFmtId="2" fontId="3" fillId="11" borderId="21" xfId="0" applyNumberFormat="1" applyFont="1" applyFill="1" applyBorder="1" applyAlignment="1" applyProtection="1">
      <alignment horizontal="right" vertical="top"/>
      <protection locked="0"/>
    </xf>
    <xf numFmtId="1" fontId="4" fillId="10" borderId="18" xfId="0" applyNumberFormat="1" applyFont="1" applyFill="1" applyBorder="1" applyAlignment="1">
      <alignment horizontal="center" vertical="center"/>
    </xf>
    <xf numFmtId="1" fontId="4" fillId="10" borderId="21" xfId="0" applyNumberFormat="1" applyFont="1" applyFill="1" applyBorder="1" applyAlignment="1">
      <alignment horizontal="center" vertical="center"/>
    </xf>
    <xf numFmtId="0" fontId="4" fillId="10" borderId="4" xfId="0" applyFont="1" applyFill="1" applyBorder="1" applyAlignment="1" applyProtection="1">
      <alignment vertical="top" wrapText="1"/>
      <protection locked="0"/>
    </xf>
    <xf numFmtId="0" fontId="4" fillId="10" borderId="5" xfId="0" applyFont="1" applyFill="1" applyBorder="1" applyAlignment="1" applyProtection="1">
      <alignment vertical="top" wrapText="1"/>
      <protection locked="0"/>
    </xf>
    <xf numFmtId="0" fontId="26" fillId="10" borderId="0" xfId="0" applyFont="1" applyFill="1" applyAlignment="1">
      <alignment horizontal="center" textRotation="90"/>
    </xf>
    <xf numFmtId="0" fontId="9" fillId="16" borderId="0" xfId="0" applyFont="1" applyFill="1" applyAlignment="1">
      <alignment horizontal="left" vertical="top" wrapText="1"/>
    </xf>
    <xf numFmtId="0" fontId="38" fillId="20" borderId="0" xfId="0" applyFont="1" applyFill="1" applyAlignment="1">
      <alignment vertical="top" wrapText="1"/>
    </xf>
    <xf numFmtId="0" fontId="0" fillId="0" borderId="0" xfId="0" applyAlignment="1">
      <alignment vertical="top" wrapText="1"/>
    </xf>
    <xf numFmtId="0" fontId="4" fillId="10" borderId="1" xfId="0" applyFont="1" applyFill="1" applyBorder="1" applyAlignment="1">
      <alignment vertical="top" wrapText="1"/>
    </xf>
    <xf numFmtId="0" fontId="4" fillId="10" borderId="0" xfId="0" applyFont="1" applyFill="1" applyBorder="1" applyAlignment="1">
      <alignment vertical="top" wrapText="1"/>
    </xf>
    <xf numFmtId="0" fontId="4" fillId="10" borderId="3" xfId="0" applyFont="1" applyFill="1" applyBorder="1" applyAlignment="1">
      <alignment vertical="top" wrapText="1"/>
    </xf>
    <xf numFmtId="0" fontId="19" fillId="20" borderId="0" xfId="0" applyFont="1" applyFill="1" applyAlignment="1">
      <alignment horizontal="left" vertical="center" wrapText="1"/>
    </xf>
    <xf numFmtId="0" fontId="3" fillId="10" borderId="1" xfId="0" applyFont="1" applyFill="1" applyBorder="1" applyAlignment="1">
      <alignment vertical="top" wrapText="1"/>
    </xf>
    <xf numFmtId="0" fontId="3" fillId="10" borderId="0" xfId="0" applyFont="1" applyFill="1" applyBorder="1" applyAlignment="1">
      <alignment vertical="top" wrapText="1"/>
    </xf>
    <xf numFmtId="0" fontId="3" fillId="10" borderId="3" xfId="0" applyFont="1" applyFill="1" applyBorder="1" applyAlignment="1">
      <alignment vertical="top" wrapText="1"/>
    </xf>
    <xf numFmtId="0" fontId="3" fillId="9" borderId="12" xfId="0" applyFont="1" applyFill="1" applyBorder="1" applyAlignment="1">
      <alignment vertical="top" wrapText="1"/>
    </xf>
    <xf numFmtId="0" fontId="3" fillId="9" borderId="15" xfId="0" applyFont="1" applyFill="1" applyBorder="1" applyAlignment="1">
      <alignment vertical="top" wrapText="1"/>
    </xf>
    <xf numFmtId="0" fontId="3" fillId="11" borderId="19" xfId="0" applyFont="1" applyFill="1" applyBorder="1" applyAlignment="1">
      <alignment horizontal="center"/>
    </xf>
    <xf numFmtId="0" fontId="3" fillId="11" borderId="21" xfId="0" applyFont="1" applyFill="1" applyBorder="1" applyAlignment="1">
      <alignment horizontal="center"/>
    </xf>
    <xf numFmtId="0" fontId="7" fillId="11" borderId="16" xfId="0" applyFont="1" applyFill="1" applyBorder="1" applyAlignment="1" applyProtection="1">
      <alignment horizontal="center" vertical="top"/>
      <protection locked="0"/>
    </xf>
    <xf numFmtId="0" fontId="7" fillId="11" borderId="18" xfId="0" applyFont="1" applyFill="1" applyBorder="1" applyAlignment="1" applyProtection="1">
      <alignment horizontal="center" vertical="top"/>
      <protection locked="0"/>
    </xf>
    <xf numFmtId="0" fontId="7" fillId="11" borderId="16" xfId="0" applyFont="1" applyFill="1" applyBorder="1" applyAlignment="1" applyProtection="1">
      <alignment horizontal="left" vertical="top"/>
      <protection locked="0"/>
    </xf>
    <xf numFmtId="0" fontId="7" fillId="11" borderId="18" xfId="0" applyFont="1" applyFill="1" applyBorder="1" applyAlignment="1" applyProtection="1">
      <alignment horizontal="left" vertical="top"/>
      <protection locked="0"/>
    </xf>
    <xf numFmtId="0" fontId="3" fillId="10" borderId="25" xfId="0" applyFont="1" applyFill="1" applyBorder="1" applyAlignment="1">
      <alignment horizontal="left"/>
    </xf>
    <xf numFmtId="0" fontId="3" fillId="10" borderId="26" xfId="0" applyFont="1" applyFill="1" applyBorder="1" applyAlignment="1">
      <alignment horizontal="left"/>
    </xf>
    <xf numFmtId="0" fontId="23" fillId="9" borderId="22" xfId="0" applyFont="1" applyFill="1" applyBorder="1" applyAlignment="1">
      <alignment horizontal="left" vertical="top" wrapText="1"/>
    </xf>
    <xf numFmtId="0" fontId="23" fillId="9" borderId="0" xfId="0" applyFont="1" applyFill="1" applyBorder="1" applyAlignment="1">
      <alignment horizontal="left" vertical="top" wrapText="1"/>
    </xf>
    <xf numFmtId="0" fontId="23" fillId="9" borderId="23" xfId="0" applyFont="1" applyFill="1" applyBorder="1" applyAlignment="1">
      <alignment horizontal="left" vertical="top" wrapText="1"/>
    </xf>
    <xf numFmtId="0" fontId="23" fillId="9" borderId="19" xfId="0" applyFont="1" applyFill="1" applyBorder="1" applyAlignment="1">
      <alignment horizontal="left" vertical="top" wrapText="1"/>
    </xf>
    <xf numFmtId="0" fontId="23" fillId="9" borderId="20" xfId="0" applyFont="1" applyFill="1" applyBorder="1" applyAlignment="1">
      <alignment horizontal="left" vertical="top" wrapText="1"/>
    </xf>
    <xf numFmtId="0" fontId="23" fillId="9" borderId="21" xfId="0" applyFont="1" applyFill="1" applyBorder="1" applyAlignment="1">
      <alignment horizontal="left" vertical="top" wrapText="1"/>
    </xf>
    <xf numFmtId="0" fontId="3" fillId="10" borderId="28" xfId="0" applyFont="1" applyFill="1" applyBorder="1" applyAlignment="1">
      <alignment vertical="top" wrapText="1"/>
    </xf>
    <xf numFmtId="0" fontId="3" fillId="10" borderId="20" xfId="0" applyFont="1" applyFill="1" applyBorder="1" applyAlignment="1">
      <alignment vertical="top" wrapText="1"/>
    </xf>
    <xf numFmtId="0" fontId="3" fillId="10" borderId="29" xfId="0" applyFont="1" applyFill="1" applyBorder="1" applyAlignment="1">
      <alignment vertical="top" wrapText="1"/>
    </xf>
    <xf numFmtId="0" fontId="32" fillId="0" borderId="0" xfId="0" applyFont="1" applyAlignment="1">
      <alignment horizontal="right"/>
    </xf>
  </cellXfs>
  <cellStyles count="3">
    <cellStyle name="Normaali_T3 Vaatimusluettelo v0.3" xfId="2"/>
    <cellStyle name="Normal" xfId="0" builtinId="0"/>
    <cellStyle name="Percent" xfId="1" builtinId="5"/>
  </cellStyles>
  <dxfs count="457">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indexed="8"/>
        <name val="Arial"/>
        <scheme val="none"/>
      </font>
      <fill>
        <patternFill patternType="solid">
          <fgColor indexed="64"/>
          <bgColor indexed="22"/>
        </patternFill>
      </fill>
      <border diagonalUp="0" diagonalDown="0" outline="0">
        <left style="thin">
          <color indexed="64"/>
        </left>
        <right style="thin">
          <color indexed="64"/>
        </right>
        <top/>
        <bottom/>
      </border>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ont>
        <color theme="9" tint="-0.24994659260841701"/>
      </font>
      <fill>
        <patternFill>
          <bgColor rgb="FF99FF33"/>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ont>
        <color theme="9" tint="-0.24994659260841701"/>
      </font>
      <fill>
        <patternFill>
          <bgColor rgb="FF99FF33"/>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ont>
        <color theme="9" tint="-0.24994659260841701"/>
      </font>
      <fill>
        <patternFill>
          <bgColor rgb="FF99FF33"/>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ont>
        <color theme="9" tint="-0.24994659260841701"/>
      </font>
      <fill>
        <patternFill>
          <bgColor rgb="FF99FF33"/>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ont>
        <color theme="9" tint="-0.24994659260841701"/>
      </font>
      <fill>
        <patternFill>
          <bgColor rgb="FF99FF33"/>
        </patternFill>
      </fill>
    </dxf>
    <dxf>
      <font>
        <color theme="9" tint="-0.24994659260841701"/>
      </font>
      <fill>
        <patternFill>
          <bgColor rgb="FF99FF33"/>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ont>
        <color theme="9" tint="-0.24994659260841701"/>
      </font>
      <fill>
        <patternFill>
          <bgColor rgb="FF99FF33"/>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ont>
        <color theme="9" tint="-0.24994659260841701"/>
      </font>
      <fill>
        <patternFill>
          <bgColor rgb="FF99FF33"/>
        </patternFill>
      </fill>
    </dxf>
    <dxf>
      <fill>
        <patternFill>
          <bgColor theme="0"/>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ill>
        <patternFill>
          <bgColor theme="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ont>
        <color theme="0" tint="-4.9989318521683403E-2"/>
      </font>
    </dxf>
    <dxf>
      <font>
        <color theme="0" tint="-4.9989318521683403E-2"/>
      </font>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ill>
        <patternFill>
          <bgColor theme="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ill>
        <patternFill>
          <bgColor theme="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ill>
        <patternFill>
          <bgColor theme="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ont>
        <color theme="9" tint="-0.24994659260841701"/>
      </font>
      <fill>
        <patternFill>
          <bgColor rgb="FF99FF33"/>
        </patternFill>
      </fill>
    </dxf>
    <dxf>
      <fill>
        <patternFill>
          <bgColor rgb="FFD3FFA7"/>
        </patternFill>
      </fill>
    </dxf>
    <dxf>
      <fill>
        <patternFill>
          <bgColor theme="0"/>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6600"/>
        </patternFill>
      </fill>
    </dxf>
    <dxf>
      <font>
        <color rgb="FFFFCCFF"/>
      </font>
      <fill>
        <patternFill>
          <bgColor rgb="FFFF0000"/>
        </patternFill>
      </fill>
    </dxf>
    <dxf>
      <fill>
        <patternFill>
          <bgColor theme="8" tint="0.39994506668294322"/>
        </patternFill>
      </fill>
    </dxf>
    <dxf>
      <fill>
        <patternFill>
          <bgColor rgb="FFFF99FF"/>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0"/>
        </patternFill>
      </fill>
    </dxf>
    <dxf>
      <fill>
        <patternFill>
          <bgColor theme="9" tint="0.59996337778862885"/>
        </patternFill>
      </fill>
    </dxf>
    <dxf>
      <fill>
        <patternFill>
          <bgColor rgb="FFFFFF99"/>
        </patternFill>
      </fill>
    </dxf>
    <dxf>
      <fill>
        <patternFill>
          <bgColor theme="8" tint="0.39994506668294322"/>
        </patternFill>
      </fill>
    </dxf>
    <dxf>
      <fill>
        <patternFill>
          <bgColor rgb="FFFF99FF"/>
        </patternFill>
      </fill>
    </dxf>
    <dxf>
      <fill>
        <patternFill>
          <bgColor theme="7" tint="0.39994506668294322"/>
        </patternFill>
      </fill>
    </dxf>
    <dxf>
      <fill>
        <patternFill>
          <bgColor rgb="FFFF6600"/>
        </patternFill>
      </fill>
    </dxf>
    <dxf>
      <fill>
        <patternFill>
          <bgColor rgb="FFFF0000"/>
        </patternFill>
      </fill>
    </dxf>
    <dxf>
      <fill>
        <patternFill>
          <bgColor theme="9" tint="0.59996337778862885"/>
        </patternFill>
      </fill>
    </dxf>
    <dxf>
      <fill>
        <patternFill>
          <bgColor theme="0"/>
        </patternFill>
      </fill>
    </dxf>
    <dxf>
      <fill>
        <patternFill>
          <bgColor rgb="FFFFFF99"/>
        </patternFill>
      </fill>
    </dxf>
    <dxf>
      <fill>
        <patternFill>
          <bgColor theme="8"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9" tint="0.59996337778862885"/>
        </patternFill>
      </fill>
    </dxf>
    <dxf>
      <fill>
        <patternFill>
          <bgColor rgb="FFFFFF99"/>
        </patternFill>
      </fill>
    </dxf>
    <dxf>
      <font>
        <color theme="0" tint="-4.9989318521683403E-2"/>
      </font>
    </dxf>
    <dxf>
      <font>
        <color theme="0" tint="-4.9989318521683403E-2"/>
      </font>
    </dxf>
  </dxfs>
  <tableStyles count="0" defaultTableStyle="TableStyleMedium2" defaultPivotStyle="PivotStyleLight16"/>
  <colors>
    <mruColors>
      <color rgb="FF005EB8"/>
      <color rgb="FF0066FF"/>
      <color rgb="FFCCFF33"/>
      <color rgb="FF66FF33"/>
      <color rgb="FF99FF33"/>
      <color rgb="FFD3FFA7"/>
      <color rgb="FFFF7C80"/>
      <color rgb="FFFFFF00"/>
      <color rgb="FF114A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54274</xdr:colOff>
      <xdr:row>4</xdr:row>
      <xdr:rowOff>983355</xdr:rowOff>
    </xdr:from>
    <xdr:to>
      <xdr:col>1</xdr:col>
      <xdr:colOff>6192607</xdr:colOff>
      <xdr:row>4</xdr:row>
      <xdr:rowOff>4743302</xdr:rowOff>
    </xdr:to>
    <xdr:pic>
      <xdr:nvPicPr>
        <xdr:cNvPr id="28" name="Picture 27">
          <a:extLst>
            <a:ext uri="{FF2B5EF4-FFF2-40B4-BE49-F238E27FC236}">
              <a16:creationId xmlns:a16="http://schemas.microsoft.com/office/drawing/2014/main" id="{24139D6B-F7FD-4357-BA29-F546F78FC800}"/>
            </a:ext>
          </a:extLst>
        </xdr:cNvPr>
        <xdr:cNvPicPr>
          <a:picLocks noChangeAspect="1"/>
        </xdr:cNvPicPr>
      </xdr:nvPicPr>
      <xdr:blipFill>
        <a:blip xmlns:r="http://schemas.openxmlformats.org/officeDocument/2006/relationships" r:embed="rId1"/>
        <a:stretch>
          <a:fillRect/>
        </a:stretch>
      </xdr:blipFill>
      <xdr:spPr>
        <a:xfrm>
          <a:off x="835812" y="3056603"/>
          <a:ext cx="6138333" cy="3759947"/>
        </a:xfrm>
        <a:prstGeom prst="rect">
          <a:avLst/>
        </a:prstGeom>
      </xdr:spPr>
    </xdr:pic>
    <xdr:clientData/>
  </xdr:twoCellAnchor>
  <xdr:twoCellAnchor editAs="oneCell">
    <xdr:from>
      <xdr:col>1</xdr:col>
      <xdr:colOff>114301</xdr:colOff>
      <xdr:row>65</xdr:row>
      <xdr:rowOff>450850</xdr:rowOff>
    </xdr:from>
    <xdr:to>
      <xdr:col>1</xdr:col>
      <xdr:colOff>5416551</xdr:colOff>
      <xdr:row>94</xdr:row>
      <xdr:rowOff>43833</xdr:rowOff>
    </xdr:to>
    <xdr:pic>
      <xdr:nvPicPr>
        <xdr:cNvPr id="6" name="Picture 5">
          <a:extLst>
            <a:ext uri="{FF2B5EF4-FFF2-40B4-BE49-F238E27FC236}">
              <a16:creationId xmlns:a16="http://schemas.microsoft.com/office/drawing/2014/main" id="{978D4F54-3C17-439E-81DC-479AD307EFF0}"/>
            </a:ext>
          </a:extLst>
        </xdr:cNvPr>
        <xdr:cNvPicPr>
          <a:picLocks noChangeAspect="1"/>
        </xdr:cNvPicPr>
      </xdr:nvPicPr>
      <xdr:blipFill>
        <a:blip xmlns:r="http://schemas.openxmlformats.org/officeDocument/2006/relationships" r:embed="rId2"/>
        <a:stretch>
          <a:fillRect/>
        </a:stretch>
      </xdr:blipFill>
      <xdr:spPr>
        <a:xfrm>
          <a:off x="895351" y="35045650"/>
          <a:ext cx="5302250" cy="5409583"/>
        </a:xfrm>
        <a:prstGeom prst="rect">
          <a:avLst/>
        </a:prstGeom>
      </xdr:spPr>
    </xdr:pic>
    <xdr:clientData/>
  </xdr:twoCellAnchor>
  <xdr:twoCellAnchor editAs="oneCell">
    <xdr:from>
      <xdr:col>1</xdr:col>
      <xdr:colOff>234112</xdr:colOff>
      <xdr:row>11</xdr:row>
      <xdr:rowOff>590551</xdr:rowOff>
    </xdr:from>
    <xdr:to>
      <xdr:col>1</xdr:col>
      <xdr:colOff>3714750</xdr:colOff>
      <xdr:row>11</xdr:row>
      <xdr:rowOff>4091907</xdr:rowOff>
    </xdr:to>
    <xdr:pic>
      <xdr:nvPicPr>
        <xdr:cNvPr id="11" name="Picture 10">
          <a:extLst>
            <a:ext uri="{FF2B5EF4-FFF2-40B4-BE49-F238E27FC236}">
              <a16:creationId xmlns:a16="http://schemas.microsoft.com/office/drawing/2014/main" id="{C75BF6D5-E469-4E5D-916B-C00943F19417}"/>
            </a:ext>
          </a:extLst>
        </xdr:cNvPr>
        <xdr:cNvPicPr>
          <a:picLocks noChangeAspect="1"/>
        </xdr:cNvPicPr>
      </xdr:nvPicPr>
      <xdr:blipFill>
        <a:blip xmlns:r="http://schemas.openxmlformats.org/officeDocument/2006/relationships" r:embed="rId3"/>
        <a:stretch>
          <a:fillRect/>
        </a:stretch>
      </xdr:blipFill>
      <xdr:spPr>
        <a:xfrm>
          <a:off x="1015162" y="16306801"/>
          <a:ext cx="3480638" cy="3501356"/>
        </a:xfrm>
        <a:prstGeom prst="rect">
          <a:avLst/>
        </a:prstGeom>
      </xdr:spPr>
    </xdr:pic>
    <xdr:clientData/>
  </xdr:twoCellAnchor>
  <xdr:twoCellAnchor editAs="oneCell">
    <xdr:from>
      <xdr:col>1</xdr:col>
      <xdr:colOff>38101</xdr:colOff>
      <xdr:row>8</xdr:row>
      <xdr:rowOff>393700</xdr:rowOff>
    </xdr:from>
    <xdr:to>
      <xdr:col>1</xdr:col>
      <xdr:colOff>6146047</xdr:colOff>
      <xdr:row>8</xdr:row>
      <xdr:rowOff>2749550</xdr:rowOff>
    </xdr:to>
    <xdr:pic>
      <xdr:nvPicPr>
        <xdr:cNvPr id="18" name="Picture 17">
          <a:extLst>
            <a:ext uri="{FF2B5EF4-FFF2-40B4-BE49-F238E27FC236}">
              <a16:creationId xmlns:a16="http://schemas.microsoft.com/office/drawing/2014/main" id="{75615C04-4E5D-461F-B720-B4806B255681}"/>
            </a:ext>
          </a:extLst>
        </xdr:cNvPr>
        <xdr:cNvPicPr>
          <a:picLocks noChangeAspect="1"/>
        </xdr:cNvPicPr>
      </xdr:nvPicPr>
      <xdr:blipFill>
        <a:blip xmlns:r="http://schemas.openxmlformats.org/officeDocument/2006/relationships" r:embed="rId4"/>
        <a:stretch>
          <a:fillRect/>
        </a:stretch>
      </xdr:blipFill>
      <xdr:spPr>
        <a:xfrm>
          <a:off x="819151" y="8902700"/>
          <a:ext cx="6107946" cy="2355850"/>
        </a:xfrm>
        <a:prstGeom prst="rect">
          <a:avLst/>
        </a:prstGeom>
      </xdr:spPr>
    </xdr:pic>
    <xdr:clientData/>
  </xdr:twoCellAnchor>
  <xdr:twoCellAnchor>
    <xdr:from>
      <xdr:col>1</xdr:col>
      <xdr:colOff>1272117</xdr:colOff>
      <xdr:row>8</xdr:row>
      <xdr:rowOff>515055</xdr:rowOff>
    </xdr:from>
    <xdr:to>
      <xdr:col>1</xdr:col>
      <xdr:colOff>1761067</xdr:colOff>
      <xdr:row>8</xdr:row>
      <xdr:rowOff>1001889</xdr:rowOff>
    </xdr:to>
    <xdr:sp macro="" textlink="">
      <xdr:nvSpPr>
        <xdr:cNvPr id="3" name="Oval 2">
          <a:extLst>
            <a:ext uri="{FF2B5EF4-FFF2-40B4-BE49-F238E27FC236}">
              <a16:creationId xmlns:a16="http://schemas.microsoft.com/office/drawing/2014/main" id="{05F6914D-B498-4696-9ECB-BC04833D5DAE}"/>
            </a:ext>
          </a:extLst>
        </xdr:cNvPr>
        <xdr:cNvSpPr/>
      </xdr:nvSpPr>
      <xdr:spPr>
        <a:xfrm>
          <a:off x="2053167" y="9024055"/>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1</a:t>
          </a:r>
        </a:p>
      </xdr:txBody>
    </xdr:sp>
    <xdr:clientData/>
  </xdr:twoCellAnchor>
  <xdr:twoCellAnchor>
    <xdr:from>
      <xdr:col>1</xdr:col>
      <xdr:colOff>2599267</xdr:colOff>
      <xdr:row>8</xdr:row>
      <xdr:rowOff>706967</xdr:rowOff>
    </xdr:from>
    <xdr:to>
      <xdr:col>1</xdr:col>
      <xdr:colOff>3088217</xdr:colOff>
      <xdr:row>8</xdr:row>
      <xdr:rowOff>1193800</xdr:rowOff>
    </xdr:to>
    <xdr:sp macro="" textlink="">
      <xdr:nvSpPr>
        <xdr:cNvPr id="4" name="Oval 3">
          <a:extLst>
            <a:ext uri="{FF2B5EF4-FFF2-40B4-BE49-F238E27FC236}">
              <a16:creationId xmlns:a16="http://schemas.microsoft.com/office/drawing/2014/main" id="{524A86A2-BA42-4561-9879-9BE63F4460B4}"/>
            </a:ext>
          </a:extLst>
        </xdr:cNvPr>
        <xdr:cNvSpPr/>
      </xdr:nvSpPr>
      <xdr:spPr>
        <a:xfrm>
          <a:off x="3380317" y="9215967"/>
          <a:ext cx="488950" cy="4868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2</a:t>
          </a:r>
        </a:p>
      </xdr:txBody>
    </xdr:sp>
    <xdr:clientData/>
  </xdr:twoCellAnchor>
  <xdr:twoCellAnchor>
    <xdr:from>
      <xdr:col>1</xdr:col>
      <xdr:colOff>2367848</xdr:colOff>
      <xdr:row>11</xdr:row>
      <xdr:rowOff>1251461</xdr:rowOff>
    </xdr:from>
    <xdr:to>
      <xdr:col>1</xdr:col>
      <xdr:colOff>2856798</xdr:colOff>
      <xdr:row>11</xdr:row>
      <xdr:rowOff>1748256</xdr:rowOff>
    </xdr:to>
    <xdr:sp macro="" textlink="">
      <xdr:nvSpPr>
        <xdr:cNvPr id="8" name="Oval 7">
          <a:extLst>
            <a:ext uri="{FF2B5EF4-FFF2-40B4-BE49-F238E27FC236}">
              <a16:creationId xmlns:a16="http://schemas.microsoft.com/office/drawing/2014/main" id="{AF02C981-0DC7-44B5-958D-70439A523302}"/>
            </a:ext>
          </a:extLst>
        </xdr:cNvPr>
        <xdr:cNvSpPr/>
      </xdr:nvSpPr>
      <xdr:spPr>
        <a:xfrm>
          <a:off x="3148898" y="16967711"/>
          <a:ext cx="488950" cy="49679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1</a:t>
          </a:r>
        </a:p>
      </xdr:txBody>
    </xdr:sp>
    <xdr:clientData/>
  </xdr:twoCellAnchor>
  <xdr:twoCellAnchor>
    <xdr:from>
      <xdr:col>1</xdr:col>
      <xdr:colOff>2169595</xdr:colOff>
      <xdr:row>11</xdr:row>
      <xdr:rowOff>2605896</xdr:rowOff>
    </xdr:from>
    <xdr:to>
      <xdr:col>1</xdr:col>
      <xdr:colOff>2658545</xdr:colOff>
      <xdr:row>11</xdr:row>
      <xdr:rowOff>3102690</xdr:rowOff>
    </xdr:to>
    <xdr:sp macro="" textlink="">
      <xdr:nvSpPr>
        <xdr:cNvPr id="9" name="Oval 8">
          <a:extLst>
            <a:ext uri="{FF2B5EF4-FFF2-40B4-BE49-F238E27FC236}">
              <a16:creationId xmlns:a16="http://schemas.microsoft.com/office/drawing/2014/main" id="{58DCC1AC-0619-4A37-8C89-402188C68AC3}"/>
            </a:ext>
          </a:extLst>
        </xdr:cNvPr>
        <xdr:cNvSpPr/>
      </xdr:nvSpPr>
      <xdr:spPr>
        <a:xfrm>
          <a:off x="2950645" y="18322146"/>
          <a:ext cx="488950" cy="49679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2</a:t>
          </a:r>
        </a:p>
      </xdr:txBody>
    </xdr:sp>
    <xdr:clientData/>
  </xdr:twoCellAnchor>
  <xdr:twoCellAnchor>
    <xdr:from>
      <xdr:col>1</xdr:col>
      <xdr:colOff>167408</xdr:colOff>
      <xdr:row>4</xdr:row>
      <xdr:rowOff>1199297</xdr:rowOff>
    </xdr:from>
    <xdr:to>
      <xdr:col>1</xdr:col>
      <xdr:colOff>658925</xdr:colOff>
      <xdr:row>4</xdr:row>
      <xdr:rowOff>1686131</xdr:rowOff>
    </xdr:to>
    <xdr:sp macro="" textlink="">
      <xdr:nvSpPr>
        <xdr:cNvPr id="12" name="Oval 11">
          <a:extLst>
            <a:ext uri="{FF2B5EF4-FFF2-40B4-BE49-F238E27FC236}">
              <a16:creationId xmlns:a16="http://schemas.microsoft.com/office/drawing/2014/main" id="{597B8573-E5BE-4D30-B47A-E62E12C86A7E}"/>
            </a:ext>
          </a:extLst>
        </xdr:cNvPr>
        <xdr:cNvSpPr/>
      </xdr:nvSpPr>
      <xdr:spPr>
        <a:xfrm>
          <a:off x="948946" y="3272545"/>
          <a:ext cx="491517"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D</a:t>
          </a:r>
        </a:p>
      </xdr:txBody>
    </xdr:sp>
    <xdr:clientData/>
  </xdr:twoCellAnchor>
  <xdr:twoCellAnchor>
    <xdr:from>
      <xdr:col>1</xdr:col>
      <xdr:colOff>1224188</xdr:colOff>
      <xdr:row>4</xdr:row>
      <xdr:rowOff>1230761</xdr:rowOff>
    </xdr:from>
    <xdr:to>
      <xdr:col>1</xdr:col>
      <xdr:colOff>1713138</xdr:colOff>
      <xdr:row>4</xdr:row>
      <xdr:rowOff>1717595</xdr:rowOff>
    </xdr:to>
    <xdr:sp macro="" textlink="">
      <xdr:nvSpPr>
        <xdr:cNvPr id="14" name="Oval 13">
          <a:extLst>
            <a:ext uri="{FF2B5EF4-FFF2-40B4-BE49-F238E27FC236}">
              <a16:creationId xmlns:a16="http://schemas.microsoft.com/office/drawing/2014/main" id="{8CB8426F-F38A-4225-BCC7-5E251C549848}"/>
            </a:ext>
          </a:extLst>
        </xdr:cNvPr>
        <xdr:cNvSpPr/>
      </xdr:nvSpPr>
      <xdr:spPr>
        <a:xfrm>
          <a:off x="2005726" y="3304009"/>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C</a:t>
          </a:r>
        </a:p>
      </xdr:txBody>
    </xdr:sp>
    <xdr:clientData/>
  </xdr:twoCellAnchor>
  <xdr:twoCellAnchor>
    <xdr:from>
      <xdr:col>1</xdr:col>
      <xdr:colOff>3934963</xdr:colOff>
      <xdr:row>4</xdr:row>
      <xdr:rowOff>1242564</xdr:rowOff>
    </xdr:from>
    <xdr:to>
      <xdr:col>1</xdr:col>
      <xdr:colOff>4423913</xdr:colOff>
      <xdr:row>4</xdr:row>
      <xdr:rowOff>1729398</xdr:rowOff>
    </xdr:to>
    <xdr:sp macro="" textlink="">
      <xdr:nvSpPr>
        <xdr:cNvPr id="15" name="Oval 14">
          <a:extLst>
            <a:ext uri="{FF2B5EF4-FFF2-40B4-BE49-F238E27FC236}">
              <a16:creationId xmlns:a16="http://schemas.microsoft.com/office/drawing/2014/main" id="{405CD0DF-83FE-4218-B8A9-D60060F33CE8}"/>
            </a:ext>
          </a:extLst>
        </xdr:cNvPr>
        <xdr:cNvSpPr/>
      </xdr:nvSpPr>
      <xdr:spPr>
        <a:xfrm>
          <a:off x="4716501" y="3315812"/>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B</a:t>
          </a:r>
        </a:p>
      </xdr:txBody>
    </xdr:sp>
    <xdr:clientData/>
  </xdr:twoCellAnchor>
  <xdr:twoCellAnchor>
    <xdr:from>
      <xdr:col>1</xdr:col>
      <xdr:colOff>4913990</xdr:colOff>
      <xdr:row>4</xdr:row>
      <xdr:rowOff>1220568</xdr:rowOff>
    </xdr:from>
    <xdr:to>
      <xdr:col>1</xdr:col>
      <xdr:colOff>5402940</xdr:colOff>
      <xdr:row>4</xdr:row>
      <xdr:rowOff>1707402</xdr:rowOff>
    </xdr:to>
    <xdr:sp macro="" textlink="">
      <xdr:nvSpPr>
        <xdr:cNvPr id="16" name="Oval 15">
          <a:extLst>
            <a:ext uri="{FF2B5EF4-FFF2-40B4-BE49-F238E27FC236}">
              <a16:creationId xmlns:a16="http://schemas.microsoft.com/office/drawing/2014/main" id="{3072DD6A-08F4-4478-99EA-5BF7BE7C9C35}"/>
            </a:ext>
          </a:extLst>
        </xdr:cNvPr>
        <xdr:cNvSpPr/>
      </xdr:nvSpPr>
      <xdr:spPr>
        <a:xfrm>
          <a:off x="5695528" y="3293816"/>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A</a:t>
          </a:r>
        </a:p>
      </xdr:txBody>
    </xdr:sp>
    <xdr:clientData/>
  </xdr:twoCellAnchor>
  <xdr:twoCellAnchor>
    <xdr:from>
      <xdr:col>1</xdr:col>
      <xdr:colOff>3445174</xdr:colOff>
      <xdr:row>4</xdr:row>
      <xdr:rowOff>3025978</xdr:rowOff>
    </xdr:from>
    <xdr:to>
      <xdr:col>1</xdr:col>
      <xdr:colOff>3934124</xdr:colOff>
      <xdr:row>4</xdr:row>
      <xdr:rowOff>3512812</xdr:rowOff>
    </xdr:to>
    <xdr:sp macro="" textlink="">
      <xdr:nvSpPr>
        <xdr:cNvPr id="20" name="Oval 19">
          <a:extLst>
            <a:ext uri="{FF2B5EF4-FFF2-40B4-BE49-F238E27FC236}">
              <a16:creationId xmlns:a16="http://schemas.microsoft.com/office/drawing/2014/main" id="{CB9F7DF6-6CA4-4E81-A76E-CBC40E38C22D}"/>
            </a:ext>
          </a:extLst>
        </xdr:cNvPr>
        <xdr:cNvSpPr/>
      </xdr:nvSpPr>
      <xdr:spPr>
        <a:xfrm>
          <a:off x="4226712" y="5099226"/>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E</a:t>
          </a:r>
        </a:p>
      </xdr:txBody>
    </xdr:sp>
    <xdr:clientData/>
  </xdr:twoCellAnchor>
  <xdr:twoCellAnchor>
    <xdr:from>
      <xdr:col>2</xdr:col>
      <xdr:colOff>64247</xdr:colOff>
      <xdr:row>68</xdr:row>
      <xdr:rowOff>86659</xdr:rowOff>
    </xdr:from>
    <xdr:to>
      <xdr:col>2</xdr:col>
      <xdr:colOff>1012606</xdr:colOff>
      <xdr:row>72</xdr:row>
      <xdr:rowOff>30442</xdr:rowOff>
    </xdr:to>
    <xdr:grpSp>
      <xdr:nvGrpSpPr>
        <xdr:cNvPr id="38" name="Group 37">
          <a:extLst>
            <a:ext uri="{FF2B5EF4-FFF2-40B4-BE49-F238E27FC236}">
              <a16:creationId xmlns:a16="http://schemas.microsoft.com/office/drawing/2014/main" id="{28A9339B-8AC1-4094-A87C-967288F03EEA}"/>
            </a:ext>
          </a:extLst>
        </xdr:cNvPr>
        <xdr:cNvGrpSpPr/>
      </xdr:nvGrpSpPr>
      <xdr:grpSpPr>
        <a:xfrm>
          <a:off x="7076384" y="34067300"/>
          <a:ext cx="948359" cy="681903"/>
          <a:chOff x="2304552" y="2333090"/>
          <a:chExt cx="2732640" cy="1990618"/>
        </a:xfrm>
      </xdr:grpSpPr>
      <xdr:sp macro="" textlink="">
        <xdr:nvSpPr>
          <xdr:cNvPr id="39" name="Rectangle: Rounded Corners 38">
            <a:extLst>
              <a:ext uri="{FF2B5EF4-FFF2-40B4-BE49-F238E27FC236}">
                <a16:creationId xmlns:a16="http://schemas.microsoft.com/office/drawing/2014/main" id="{CBD40AB3-9FF8-4FCC-B65C-635473FECF66}"/>
              </a:ext>
            </a:extLst>
          </xdr:cNvPr>
          <xdr:cNvSpPr/>
        </xdr:nvSpPr>
        <xdr:spPr>
          <a:xfrm>
            <a:off x="2304552" y="2333090"/>
            <a:ext cx="2732640" cy="1990618"/>
          </a:xfrm>
          <a:prstGeom prst="roundRect">
            <a:avLst>
              <a:gd name="adj" fmla="val 519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0" name="Straight Connector 39">
            <a:extLst>
              <a:ext uri="{FF2B5EF4-FFF2-40B4-BE49-F238E27FC236}">
                <a16:creationId xmlns:a16="http://schemas.microsoft.com/office/drawing/2014/main" id="{C0614AAD-76EE-4496-9666-20A253C78BF8}"/>
              </a:ext>
            </a:extLst>
          </xdr:cNvPr>
          <xdr:cNvCxnSpPr/>
        </xdr:nvCxnSpPr>
        <xdr:spPr>
          <a:xfrm>
            <a:off x="2340225" y="2347360"/>
            <a:ext cx="2661292" cy="192640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a:extLst>
              <a:ext uri="{FF2B5EF4-FFF2-40B4-BE49-F238E27FC236}">
                <a16:creationId xmlns:a16="http://schemas.microsoft.com/office/drawing/2014/main" id="{17EE296D-5174-41D5-A3B6-5C475781091B}"/>
              </a:ext>
            </a:extLst>
          </xdr:cNvPr>
          <xdr:cNvCxnSpPr/>
        </xdr:nvCxnSpPr>
        <xdr:spPr>
          <a:xfrm flipH="1">
            <a:off x="2347360" y="2375899"/>
            <a:ext cx="2654157" cy="189786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44067</xdr:colOff>
      <xdr:row>75</xdr:row>
      <xdr:rowOff>36015</xdr:rowOff>
    </xdr:from>
    <xdr:to>
      <xdr:col>2</xdr:col>
      <xdr:colOff>992426</xdr:colOff>
      <xdr:row>78</xdr:row>
      <xdr:rowOff>166561</xdr:rowOff>
    </xdr:to>
    <xdr:sp macro="" textlink="">
      <xdr:nvSpPr>
        <xdr:cNvPr id="42" name="Rectangle: Rounded Corners 41">
          <a:extLst>
            <a:ext uri="{FF2B5EF4-FFF2-40B4-BE49-F238E27FC236}">
              <a16:creationId xmlns:a16="http://schemas.microsoft.com/office/drawing/2014/main" id="{CED2E63B-AB2A-4C63-AF71-551B660D4C00}"/>
            </a:ext>
          </a:extLst>
        </xdr:cNvPr>
        <xdr:cNvSpPr/>
      </xdr:nvSpPr>
      <xdr:spPr>
        <a:xfrm>
          <a:off x="7066420" y="33900191"/>
          <a:ext cx="948359" cy="690841"/>
        </a:xfrm>
        <a:prstGeom prst="roundRect">
          <a:avLst>
            <a:gd name="adj" fmla="val 519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54777</xdr:colOff>
      <xdr:row>82</xdr:row>
      <xdr:rowOff>53271</xdr:rowOff>
    </xdr:from>
    <xdr:to>
      <xdr:col>2</xdr:col>
      <xdr:colOff>1003136</xdr:colOff>
      <xdr:row>85</xdr:row>
      <xdr:rowOff>183817</xdr:rowOff>
    </xdr:to>
    <xdr:sp macro="" textlink="">
      <xdr:nvSpPr>
        <xdr:cNvPr id="43" name="Rectangle: Rounded Corners 42">
          <a:extLst>
            <a:ext uri="{FF2B5EF4-FFF2-40B4-BE49-F238E27FC236}">
              <a16:creationId xmlns:a16="http://schemas.microsoft.com/office/drawing/2014/main" id="{8726489D-5424-4646-A9CE-6D3B0D94704F}"/>
            </a:ext>
          </a:extLst>
        </xdr:cNvPr>
        <xdr:cNvSpPr/>
      </xdr:nvSpPr>
      <xdr:spPr>
        <a:xfrm>
          <a:off x="7077130" y="35224800"/>
          <a:ext cx="948359" cy="690841"/>
        </a:xfrm>
        <a:prstGeom prst="roundRect">
          <a:avLst>
            <a:gd name="adj" fmla="val 5197"/>
          </a:avLst>
        </a:prstGeom>
        <a:noFill/>
        <a:ln w="57150">
          <a:solidFill>
            <a:srgbClr val="92D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1131420</xdr:colOff>
      <xdr:row>65</xdr:row>
      <xdr:rowOff>518088</xdr:rowOff>
    </xdr:from>
    <xdr:to>
      <xdr:col>1</xdr:col>
      <xdr:colOff>4667250</xdr:colOff>
      <xdr:row>94</xdr:row>
      <xdr:rowOff>0</xdr:rowOff>
    </xdr:to>
    <xdr:grpSp>
      <xdr:nvGrpSpPr>
        <xdr:cNvPr id="44" name="Group 43">
          <a:extLst>
            <a:ext uri="{FF2B5EF4-FFF2-40B4-BE49-F238E27FC236}">
              <a16:creationId xmlns:a16="http://schemas.microsoft.com/office/drawing/2014/main" id="{F7EC4B93-1742-4B93-8025-522C86DCF2E4}"/>
            </a:ext>
          </a:extLst>
        </xdr:cNvPr>
        <xdr:cNvGrpSpPr/>
      </xdr:nvGrpSpPr>
      <xdr:grpSpPr>
        <a:xfrm>
          <a:off x="1912958" y="33467532"/>
          <a:ext cx="3535830" cy="5310887"/>
          <a:chOff x="2304552" y="2333090"/>
          <a:chExt cx="2732640" cy="1990618"/>
        </a:xfrm>
      </xdr:grpSpPr>
      <xdr:sp macro="" textlink="">
        <xdr:nvSpPr>
          <xdr:cNvPr id="45" name="Rectangle: Rounded Corners 44">
            <a:extLst>
              <a:ext uri="{FF2B5EF4-FFF2-40B4-BE49-F238E27FC236}">
                <a16:creationId xmlns:a16="http://schemas.microsoft.com/office/drawing/2014/main" id="{2D54C680-0D0B-448C-9F39-C831FF75ABAF}"/>
              </a:ext>
            </a:extLst>
          </xdr:cNvPr>
          <xdr:cNvSpPr/>
        </xdr:nvSpPr>
        <xdr:spPr>
          <a:xfrm>
            <a:off x="2304552" y="2333090"/>
            <a:ext cx="2732640" cy="1990618"/>
          </a:xfrm>
          <a:prstGeom prst="roundRect">
            <a:avLst>
              <a:gd name="adj" fmla="val 519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6" name="Straight Connector 45">
            <a:extLst>
              <a:ext uri="{FF2B5EF4-FFF2-40B4-BE49-F238E27FC236}">
                <a16:creationId xmlns:a16="http://schemas.microsoft.com/office/drawing/2014/main" id="{4F9F3991-FFFB-4588-9689-741BED144F0E}"/>
              </a:ext>
            </a:extLst>
          </xdr:cNvPr>
          <xdr:cNvCxnSpPr/>
        </xdr:nvCxnSpPr>
        <xdr:spPr>
          <a:xfrm>
            <a:off x="2340225" y="2347360"/>
            <a:ext cx="2661292" cy="192640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a:extLst>
              <a:ext uri="{FF2B5EF4-FFF2-40B4-BE49-F238E27FC236}">
                <a16:creationId xmlns:a16="http://schemas.microsoft.com/office/drawing/2014/main" id="{55832C36-EB90-41F0-9E7E-447DB69F86CB}"/>
              </a:ext>
            </a:extLst>
          </xdr:cNvPr>
          <xdr:cNvCxnSpPr/>
        </xdr:nvCxnSpPr>
        <xdr:spPr>
          <a:xfrm flipH="1">
            <a:off x="2347360" y="2375899"/>
            <a:ext cx="2654157" cy="189786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4545106</xdr:colOff>
      <xdr:row>70</xdr:row>
      <xdr:rowOff>58271</xdr:rowOff>
    </xdr:from>
    <xdr:to>
      <xdr:col>1</xdr:col>
      <xdr:colOff>5008282</xdr:colOff>
      <xdr:row>72</xdr:row>
      <xdr:rowOff>169823</xdr:rowOff>
    </xdr:to>
    <xdr:sp macro="" textlink="">
      <xdr:nvSpPr>
        <xdr:cNvPr id="48" name="Oval 47">
          <a:extLst>
            <a:ext uri="{FF2B5EF4-FFF2-40B4-BE49-F238E27FC236}">
              <a16:creationId xmlns:a16="http://schemas.microsoft.com/office/drawing/2014/main" id="{3A768531-7362-44E5-AD0D-955CEA1A974F}"/>
            </a:ext>
          </a:extLst>
        </xdr:cNvPr>
        <xdr:cNvSpPr/>
      </xdr:nvSpPr>
      <xdr:spPr>
        <a:xfrm>
          <a:off x="5326156" y="36050071"/>
          <a:ext cx="463176" cy="47985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1</a:t>
          </a:r>
        </a:p>
      </xdr:txBody>
    </xdr:sp>
    <xdr:clientData/>
  </xdr:twoCellAnchor>
  <xdr:twoCellAnchor>
    <xdr:from>
      <xdr:col>1</xdr:col>
      <xdr:colOff>844546</xdr:colOff>
      <xdr:row>11</xdr:row>
      <xdr:rowOff>1587500</xdr:rowOff>
    </xdr:from>
    <xdr:to>
      <xdr:col>1</xdr:col>
      <xdr:colOff>1225550</xdr:colOff>
      <xdr:row>11</xdr:row>
      <xdr:rowOff>2774950</xdr:rowOff>
    </xdr:to>
    <xdr:sp macro="" textlink="">
      <xdr:nvSpPr>
        <xdr:cNvPr id="27" name="Freeform: Shape 26">
          <a:extLst>
            <a:ext uri="{FF2B5EF4-FFF2-40B4-BE49-F238E27FC236}">
              <a16:creationId xmlns:a16="http://schemas.microsoft.com/office/drawing/2014/main" id="{52CD47DF-58B5-4B58-AD2E-3CED8AED4D79}"/>
            </a:ext>
          </a:extLst>
        </xdr:cNvPr>
        <xdr:cNvSpPr/>
      </xdr:nvSpPr>
      <xdr:spPr>
        <a:xfrm>
          <a:off x="1625596" y="17303750"/>
          <a:ext cx="381004" cy="1187450"/>
        </a:xfrm>
        <a:custGeom>
          <a:avLst/>
          <a:gdLst>
            <a:gd name="connsiteX0" fmla="*/ 381004 w 381004"/>
            <a:gd name="connsiteY0" fmla="*/ 0 h 1187450"/>
            <a:gd name="connsiteX1" fmla="*/ 4 w 381004"/>
            <a:gd name="connsiteY1" fmla="*/ 685800 h 1187450"/>
            <a:gd name="connsiteX2" fmla="*/ 374654 w 381004"/>
            <a:gd name="connsiteY2" fmla="*/ 1187450 h 1187450"/>
          </a:gdLst>
          <a:ahLst/>
          <a:cxnLst>
            <a:cxn ang="0">
              <a:pos x="connsiteX0" y="connsiteY0"/>
            </a:cxn>
            <a:cxn ang="0">
              <a:pos x="connsiteX1" y="connsiteY1"/>
            </a:cxn>
            <a:cxn ang="0">
              <a:pos x="connsiteX2" y="connsiteY2"/>
            </a:cxn>
          </a:cxnLst>
          <a:rect l="l" t="t" r="r" b="b"/>
          <a:pathLst>
            <a:path w="381004" h="1187450">
              <a:moveTo>
                <a:pt x="381004" y="0"/>
              </a:moveTo>
              <a:cubicBezTo>
                <a:pt x="191033" y="243946"/>
                <a:pt x="1062" y="487892"/>
                <a:pt x="4" y="685800"/>
              </a:cubicBezTo>
              <a:cubicBezTo>
                <a:pt x="-1054" y="883708"/>
                <a:pt x="186800" y="1035579"/>
                <a:pt x="374654" y="1187450"/>
              </a:cubicBezTo>
            </a:path>
          </a:pathLst>
        </a:custGeom>
        <a:noFill/>
        <a:ln w="28575">
          <a:solidFill>
            <a:srgbClr val="005EB8"/>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12701</xdr:colOff>
      <xdr:row>39</xdr:row>
      <xdr:rowOff>63500</xdr:rowOff>
    </xdr:from>
    <xdr:to>
      <xdr:col>1</xdr:col>
      <xdr:colOff>6127751</xdr:colOff>
      <xdr:row>62</xdr:row>
      <xdr:rowOff>178411</xdr:rowOff>
    </xdr:to>
    <xdr:pic>
      <xdr:nvPicPr>
        <xdr:cNvPr id="13" name="Picture 12">
          <a:extLst>
            <a:ext uri="{FF2B5EF4-FFF2-40B4-BE49-F238E27FC236}">
              <a16:creationId xmlns:a16="http://schemas.microsoft.com/office/drawing/2014/main" id="{4CC6051E-39B1-4323-B379-8D1ACDED4CBA}"/>
            </a:ext>
          </a:extLst>
        </xdr:cNvPr>
        <xdr:cNvPicPr>
          <a:picLocks noChangeAspect="1"/>
        </xdr:cNvPicPr>
      </xdr:nvPicPr>
      <xdr:blipFill>
        <a:blip xmlns:r="http://schemas.openxmlformats.org/officeDocument/2006/relationships" r:embed="rId5"/>
        <a:stretch>
          <a:fillRect/>
        </a:stretch>
      </xdr:blipFill>
      <xdr:spPr>
        <a:xfrm>
          <a:off x="793751" y="28397200"/>
          <a:ext cx="6115050" cy="4350361"/>
        </a:xfrm>
        <a:prstGeom prst="rect">
          <a:avLst/>
        </a:prstGeom>
      </xdr:spPr>
    </xdr:pic>
    <xdr:clientData/>
  </xdr:twoCellAnchor>
  <xdr:twoCellAnchor editAs="oneCell">
    <xdr:from>
      <xdr:col>0</xdr:col>
      <xdr:colOff>735671</xdr:colOff>
      <xdr:row>13</xdr:row>
      <xdr:rowOff>769229</xdr:rowOff>
    </xdr:from>
    <xdr:to>
      <xdr:col>1</xdr:col>
      <xdr:colOff>2237988</xdr:colOff>
      <xdr:row>35</xdr:row>
      <xdr:rowOff>142751</xdr:rowOff>
    </xdr:to>
    <xdr:pic>
      <xdr:nvPicPr>
        <xdr:cNvPr id="19" name="Picture 18">
          <a:extLst>
            <a:ext uri="{FF2B5EF4-FFF2-40B4-BE49-F238E27FC236}">
              <a16:creationId xmlns:a16="http://schemas.microsoft.com/office/drawing/2014/main" id="{82B7D4B4-7258-4CF2-B150-A258501F64E7}"/>
            </a:ext>
          </a:extLst>
        </xdr:cNvPr>
        <xdr:cNvPicPr>
          <a:picLocks noChangeAspect="1"/>
        </xdr:cNvPicPr>
      </xdr:nvPicPr>
      <xdr:blipFill>
        <a:blip xmlns:r="http://schemas.openxmlformats.org/officeDocument/2006/relationships" r:embed="rId6"/>
        <a:stretch>
          <a:fillRect/>
        </a:stretch>
      </xdr:blipFill>
      <xdr:spPr>
        <a:xfrm>
          <a:off x="735671" y="20903375"/>
          <a:ext cx="2281870" cy="6694091"/>
        </a:xfrm>
        <a:prstGeom prst="rect">
          <a:avLst/>
        </a:prstGeom>
      </xdr:spPr>
    </xdr:pic>
    <xdr:clientData/>
  </xdr:twoCellAnchor>
  <xdr:twoCellAnchor editAs="oneCell">
    <xdr:from>
      <xdr:col>1</xdr:col>
      <xdr:colOff>10325</xdr:colOff>
      <xdr:row>96</xdr:row>
      <xdr:rowOff>379466</xdr:rowOff>
    </xdr:from>
    <xdr:to>
      <xdr:col>1</xdr:col>
      <xdr:colOff>4718618</xdr:colOff>
      <xdr:row>96</xdr:row>
      <xdr:rowOff>2058491</xdr:rowOff>
    </xdr:to>
    <xdr:pic>
      <xdr:nvPicPr>
        <xdr:cNvPr id="23" name="Picture 22">
          <a:extLst>
            <a:ext uri="{FF2B5EF4-FFF2-40B4-BE49-F238E27FC236}">
              <a16:creationId xmlns:a16="http://schemas.microsoft.com/office/drawing/2014/main" id="{B98446B1-0469-4902-A8C9-877B5ECF9E19}"/>
            </a:ext>
          </a:extLst>
        </xdr:cNvPr>
        <xdr:cNvPicPr>
          <a:picLocks noChangeAspect="1"/>
        </xdr:cNvPicPr>
      </xdr:nvPicPr>
      <xdr:blipFill>
        <a:blip xmlns:r="http://schemas.openxmlformats.org/officeDocument/2006/relationships" r:embed="rId7"/>
        <a:stretch>
          <a:fillRect/>
        </a:stretch>
      </xdr:blipFill>
      <xdr:spPr>
        <a:xfrm>
          <a:off x="789878" y="39821742"/>
          <a:ext cx="4708293" cy="1679025"/>
        </a:xfrm>
        <a:prstGeom prst="rect">
          <a:avLst/>
        </a:prstGeom>
      </xdr:spPr>
    </xdr:pic>
    <xdr:clientData/>
  </xdr:twoCellAnchor>
  <xdr:twoCellAnchor editAs="oneCell">
    <xdr:from>
      <xdr:col>1</xdr:col>
      <xdr:colOff>48847</xdr:colOff>
      <xdr:row>9</xdr:row>
      <xdr:rowOff>215357</xdr:rowOff>
    </xdr:from>
    <xdr:to>
      <xdr:col>1</xdr:col>
      <xdr:colOff>6194448</xdr:colOff>
      <xdr:row>9</xdr:row>
      <xdr:rowOff>3614616</xdr:rowOff>
    </xdr:to>
    <xdr:pic>
      <xdr:nvPicPr>
        <xdr:cNvPr id="29" name="Picture 28">
          <a:extLst>
            <a:ext uri="{FF2B5EF4-FFF2-40B4-BE49-F238E27FC236}">
              <a16:creationId xmlns:a16="http://schemas.microsoft.com/office/drawing/2014/main" id="{9EEEFF2F-F646-4906-9B10-2652BBD52230}"/>
            </a:ext>
          </a:extLst>
        </xdr:cNvPr>
        <xdr:cNvPicPr>
          <a:picLocks noChangeAspect="1"/>
        </xdr:cNvPicPr>
      </xdr:nvPicPr>
      <xdr:blipFill>
        <a:blip xmlns:r="http://schemas.openxmlformats.org/officeDocument/2006/relationships" r:embed="rId8"/>
        <a:stretch>
          <a:fillRect/>
        </a:stretch>
      </xdr:blipFill>
      <xdr:spPr>
        <a:xfrm>
          <a:off x="830385" y="11851596"/>
          <a:ext cx="6145601" cy="3399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538339</xdr:colOff>
      <xdr:row>2</xdr:row>
      <xdr:rowOff>24652</xdr:rowOff>
    </xdr:from>
    <xdr:to>
      <xdr:col>2</xdr:col>
      <xdr:colOff>271639</xdr:colOff>
      <xdr:row>5</xdr:row>
      <xdr:rowOff>28886</xdr:rowOff>
    </xdr:to>
    <xdr:sp macro="" textlink="" fLocksText="0">
      <xdr:nvSpPr>
        <xdr:cNvPr id="129" name="Oval 128">
          <a:extLst>
            <a:ext uri="{FF2B5EF4-FFF2-40B4-BE49-F238E27FC236}">
              <a16:creationId xmlns:a16="http://schemas.microsoft.com/office/drawing/2014/main" id="{4C5ECE72-5DE2-43E9-AF33-318A4833B57E}"/>
            </a:ext>
          </a:extLst>
        </xdr:cNvPr>
        <xdr:cNvSpPr/>
      </xdr:nvSpPr>
      <xdr:spPr>
        <a:xfrm>
          <a:off x="538339" y="862852"/>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D</a:t>
          </a:r>
        </a:p>
      </xdr:txBody>
    </xdr:sp>
    <xdr:clientData fLocksWithSheet="0"/>
  </xdr:twoCellAnchor>
  <xdr:twoCellAnchor>
    <xdr:from>
      <xdr:col>3</xdr:col>
      <xdr:colOff>119820</xdr:colOff>
      <xdr:row>2</xdr:row>
      <xdr:rowOff>18109</xdr:rowOff>
    </xdr:from>
    <xdr:to>
      <xdr:col>4</xdr:col>
      <xdr:colOff>424620</xdr:colOff>
      <xdr:row>5</xdr:row>
      <xdr:rowOff>22343</xdr:rowOff>
    </xdr:to>
    <xdr:sp macro="" textlink="" fLocksText="0">
      <xdr:nvSpPr>
        <xdr:cNvPr id="130" name="Oval 129">
          <a:extLst>
            <a:ext uri="{FF2B5EF4-FFF2-40B4-BE49-F238E27FC236}">
              <a16:creationId xmlns:a16="http://schemas.microsoft.com/office/drawing/2014/main" id="{06E30E08-7561-4A0B-BDB0-522F5950E24A}"/>
            </a:ext>
          </a:extLst>
        </xdr:cNvPr>
        <xdr:cNvSpPr/>
      </xdr:nvSpPr>
      <xdr:spPr>
        <a:xfrm>
          <a:off x="2424870" y="856309"/>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C</a:t>
          </a:r>
        </a:p>
      </xdr:txBody>
    </xdr:sp>
    <xdr:clientData fLocksWithSheet="0"/>
  </xdr:twoCellAnchor>
  <xdr:twoCellAnchor>
    <xdr:from>
      <xdr:col>7</xdr:col>
      <xdr:colOff>507999</xdr:colOff>
      <xdr:row>2</xdr:row>
      <xdr:rowOff>32955</xdr:rowOff>
    </xdr:from>
    <xdr:to>
      <xdr:col>8</xdr:col>
      <xdr:colOff>433584</xdr:colOff>
      <xdr:row>5</xdr:row>
      <xdr:rowOff>37189</xdr:rowOff>
    </xdr:to>
    <xdr:sp macro="" textlink="" fLocksText="0">
      <xdr:nvSpPr>
        <xdr:cNvPr id="131" name="Oval 130">
          <a:extLst>
            <a:ext uri="{FF2B5EF4-FFF2-40B4-BE49-F238E27FC236}">
              <a16:creationId xmlns:a16="http://schemas.microsoft.com/office/drawing/2014/main" id="{4EA87606-07B8-49D1-B009-D8D57AC5F7F8}"/>
            </a:ext>
          </a:extLst>
        </xdr:cNvPr>
        <xdr:cNvSpPr/>
      </xdr:nvSpPr>
      <xdr:spPr>
        <a:xfrm>
          <a:off x="7562849" y="871155"/>
          <a:ext cx="541535"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B</a:t>
          </a:r>
        </a:p>
      </xdr:txBody>
    </xdr:sp>
    <xdr:clientData fLocksWithSheet="0"/>
  </xdr:twoCellAnchor>
  <xdr:twoCellAnchor>
    <xdr:from>
      <xdr:col>9</xdr:col>
      <xdr:colOff>111257</xdr:colOff>
      <xdr:row>2</xdr:row>
      <xdr:rowOff>33232</xdr:rowOff>
    </xdr:from>
    <xdr:to>
      <xdr:col>10</xdr:col>
      <xdr:colOff>397007</xdr:colOff>
      <xdr:row>5</xdr:row>
      <xdr:rowOff>37466</xdr:rowOff>
    </xdr:to>
    <xdr:sp macro="" textlink="" fLocksText="0">
      <xdr:nvSpPr>
        <xdr:cNvPr id="132" name="Oval 131">
          <a:extLst>
            <a:ext uri="{FF2B5EF4-FFF2-40B4-BE49-F238E27FC236}">
              <a16:creationId xmlns:a16="http://schemas.microsoft.com/office/drawing/2014/main" id="{7E2EE49C-DAF0-4366-A2F3-1DED1121F9F9}"/>
            </a:ext>
          </a:extLst>
        </xdr:cNvPr>
        <xdr:cNvSpPr/>
      </xdr:nvSpPr>
      <xdr:spPr>
        <a:xfrm>
          <a:off x="9153657" y="871432"/>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A</a:t>
          </a:r>
        </a:p>
      </xdr:txBody>
    </xdr:sp>
    <xdr:clientData fLocksWithSheet="0"/>
  </xdr:twoCellAnchor>
  <xdr:twoCellAnchor>
    <xdr:from>
      <xdr:col>6</xdr:col>
      <xdr:colOff>581686</xdr:colOff>
      <xdr:row>6</xdr:row>
      <xdr:rowOff>30398</xdr:rowOff>
    </xdr:from>
    <xdr:to>
      <xdr:col>6</xdr:col>
      <xdr:colOff>1205923</xdr:colOff>
      <xdr:row>6</xdr:row>
      <xdr:rowOff>157398</xdr:rowOff>
    </xdr:to>
    <xdr:sp macro="" textlink="">
      <xdr:nvSpPr>
        <xdr:cNvPr id="165" name="Isosceles Triangle 164">
          <a:extLst>
            <a:ext uri="{FF2B5EF4-FFF2-40B4-BE49-F238E27FC236}">
              <a16:creationId xmlns:a16="http://schemas.microsoft.com/office/drawing/2014/main" id="{A986ADED-B2D6-4364-98D8-D4ED89F0629C}"/>
            </a:ext>
          </a:extLst>
        </xdr:cNvPr>
        <xdr:cNvSpPr/>
      </xdr:nvSpPr>
      <xdr:spPr>
        <a:xfrm rot="10800000">
          <a:off x="5430237" y="1709884"/>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8</xdr:row>
      <xdr:rowOff>29297</xdr:rowOff>
    </xdr:from>
    <xdr:to>
      <xdr:col>6</xdr:col>
      <xdr:colOff>1205923</xdr:colOff>
      <xdr:row>8</xdr:row>
      <xdr:rowOff>156297</xdr:rowOff>
    </xdr:to>
    <xdr:sp macro="" textlink="">
      <xdr:nvSpPr>
        <xdr:cNvPr id="166" name="Isosceles Triangle 165">
          <a:extLst>
            <a:ext uri="{FF2B5EF4-FFF2-40B4-BE49-F238E27FC236}">
              <a16:creationId xmlns:a16="http://schemas.microsoft.com/office/drawing/2014/main" id="{568F5ED9-8EF5-4954-8ECB-36E737907CBC}"/>
            </a:ext>
          </a:extLst>
        </xdr:cNvPr>
        <xdr:cNvSpPr/>
      </xdr:nvSpPr>
      <xdr:spPr>
        <a:xfrm rot="10800000">
          <a:off x="5160036" y="2239097"/>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10</xdr:row>
      <xdr:rowOff>28196</xdr:rowOff>
    </xdr:from>
    <xdr:to>
      <xdr:col>6</xdr:col>
      <xdr:colOff>1205923</xdr:colOff>
      <xdr:row>10</xdr:row>
      <xdr:rowOff>155429</xdr:rowOff>
    </xdr:to>
    <xdr:sp macro="" textlink="">
      <xdr:nvSpPr>
        <xdr:cNvPr id="167" name="Isosceles Triangle 166">
          <a:extLst>
            <a:ext uri="{FF2B5EF4-FFF2-40B4-BE49-F238E27FC236}">
              <a16:creationId xmlns:a16="http://schemas.microsoft.com/office/drawing/2014/main" id="{ECD13E2B-C84A-4D91-AB68-17BAD0C23A9D}"/>
            </a:ext>
          </a:extLst>
        </xdr:cNvPr>
        <xdr:cNvSpPr/>
      </xdr:nvSpPr>
      <xdr:spPr>
        <a:xfrm rot="10800000">
          <a:off x="5160036" y="2771396"/>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12</xdr:row>
      <xdr:rowOff>27328</xdr:rowOff>
    </xdr:from>
    <xdr:to>
      <xdr:col>6</xdr:col>
      <xdr:colOff>1205923</xdr:colOff>
      <xdr:row>12</xdr:row>
      <xdr:rowOff>154561</xdr:rowOff>
    </xdr:to>
    <xdr:sp macro="" textlink="">
      <xdr:nvSpPr>
        <xdr:cNvPr id="168" name="Isosceles Triangle 167">
          <a:extLst>
            <a:ext uri="{FF2B5EF4-FFF2-40B4-BE49-F238E27FC236}">
              <a16:creationId xmlns:a16="http://schemas.microsoft.com/office/drawing/2014/main" id="{C9C67672-8714-4563-A217-1B40445DA96B}"/>
            </a:ext>
          </a:extLst>
        </xdr:cNvPr>
        <xdr:cNvSpPr/>
      </xdr:nvSpPr>
      <xdr:spPr>
        <a:xfrm rot="10800000">
          <a:off x="5160036" y="3303928"/>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14</xdr:row>
      <xdr:rowOff>26460</xdr:rowOff>
    </xdr:from>
    <xdr:to>
      <xdr:col>6</xdr:col>
      <xdr:colOff>1205923</xdr:colOff>
      <xdr:row>14</xdr:row>
      <xdr:rowOff>153693</xdr:rowOff>
    </xdr:to>
    <xdr:sp macro="" textlink="">
      <xdr:nvSpPr>
        <xdr:cNvPr id="169" name="Isosceles Triangle 168">
          <a:extLst>
            <a:ext uri="{FF2B5EF4-FFF2-40B4-BE49-F238E27FC236}">
              <a16:creationId xmlns:a16="http://schemas.microsoft.com/office/drawing/2014/main" id="{A53F2380-3BDD-4F1D-91B9-DA40C904CB06}"/>
            </a:ext>
          </a:extLst>
        </xdr:cNvPr>
        <xdr:cNvSpPr/>
      </xdr:nvSpPr>
      <xdr:spPr>
        <a:xfrm rot="10800000">
          <a:off x="5160036" y="3836460"/>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16</xdr:row>
      <xdr:rowOff>25592</xdr:rowOff>
    </xdr:from>
    <xdr:to>
      <xdr:col>6</xdr:col>
      <xdr:colOff>1205923</xdr:colOff>
      <xdr:row>16</xdr:row>
      <xdr:rowOff>152592</xdr:rowOff>
    </xdr:to>
    <xdr:sp macro="" textlink="">
      <xdr:nvSpPr>
        <xdr:cNvPr id="170" name="Isosceles Triangle 169">
          <a:extLst>
            <a:ext uri="{FF2B5EF4-FFF2-40B4-BE49-F238E27FC236}">
              <a16:creationId xmlns:a16="http://schemas.microsoft.com/office/drawing/2014/main" id="{9E2425EB-E315-4815-A111-96E540B53C19}"/>
            </a:ext>
          </a:extLst>
        </xdr:cNvPr>
        <xdr:cNvSpPr/>
      </xdr:nvSpPr>
      <xdr:spPr>
        <a:xfrm rot="10800000">
          <a:off x="5160036" y="4368992"/>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18</xdr:row>
      <xdr:rowOff>24491</xdr:rowOff>
    </xdr:from>
    <xdr:to>
      <xdr:col>6</xdr:col>
      <xdr:colOff>1205923</xdr:colOff>
      <xdr:row>18</xdr:row>
      <xdr:rowOff>151724</xdr:rowOff>
    </xdr:to>
    <xdr:sp macro="" textlink="">
      <xdr:nvSpPr>
        <xdr:cNvPr id="171" name="Isosceles Triangle 170">
          <a:extLst>
            <a:ext uri="{FF2B5EF4-FFF2-40B4-BE49-F238E27FC236}">
              <a16:creationId xmlns:a16="http://schemas.microsoft.com/office/drawing/2014/main" id="{8E6AC8EC-2A2F-438D-814C-AB6C010CE658}"/>
            </a:ext>
          </a:extLst>
        </xdr:cNvPr>
        <xdr:cNvSpPr/>
      </xdr:nvSpPr>
      <xdr:spPr>
        <a:xfrm rot="10800000">
          <a:off x="5160036" y="4901291"/>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57578</xdr:colOff>
      <xdr:row>5</xdr:row>
      <xdr:rowOff>24543</xdr:rowOff>
    </xdr:from>
    <xdr:to>
      <xdr:col>5</xdr:col>
      <xdr:colOff>436925</xdr:colOff>
      <xdr:row>35</xdr:row>
      <xdr:rowOff>121411</xdr:rowOff>
    </xdr:to>
    <xdr:sp macro="" textlink="">
      <xdr:nvSpPr>
        <xdr:cNvPr id="172" name="Isosceles Triangle 171">
          <a:extLst>
            <a:ext uri="{FF2B5EF4-FFF2-40B4-BE49-F238E27FC236}">
              <a16:creationId xmlns:a16="http://schemas.microsoft.com/office/drawing/2014/main" id="{B7B7B36A-60DE-4420-A0E9-5893C788677A}"/>
            </a:ext>
          </a:extLst>
        </xdr:cNvPr>
        <xdr:cNvSpPr/>
      </xdr:nvSpPr>
      <xdr:spPr>
        <a:xfrm rot="5400000">
          <a:off x="916368" y="4582303"/>
          <a:ext cx="6853268" cy="3793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128418</xdr:colOff>
      <xdr:row>5</xdr:row>
      <xdr:rowOff>66255</xdr:rowOff>
    </xdr:from>
    <xdr:to>
      <xdr:col>7</xdr:col>
      <xdr:colOff>507765</xdr:colOff>
      <xdr:row>35</xdr:row>
      <xdr:rowOff>163122</xdr:rowOff>
    </xdr:to>
    <xdr:sp macro="" textlink="">
      <xdr:nvSpPr>
        <xdr:cNvPr id="173" name="Isosceles Triangle 172">
          <a:extLst>
            <a:ext uri="{FF2B5EF4-FFF2-40B4-BE49-F238E27FC236}">
              <a16:creationId xmlns:a16="http://schemas.microsoft.com/office/drawing/2014/main" id="{4002DCB1-65BA-4053-801C-29EA9A49DA8E}"/>
            </a:ext>
          </a:extLst>
        </xdr:cNvPr>
        <xdr:cNvSpPr/>
      </xdr:nvSpPr>
      <xdr:spPr>
        <a:xfrm rot="5400000">
          <a:off x="3673258" y="4624015"/>
          <a:ext cx="6853267" cy="3793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20</xdr:row>
      <xdr:rowOff>23625</xdr:rowOff>
    </xdr:from>
    <xdr:to>
      <xdr:col>6</xdr:col>
      <xdr:colOff>1205923</xdr:colOff>
      <xdr:row>20</xdr:row>
      <xdr:rowOff>150625</xdr:rowOff>
    </xdr:to>
    <xdr:sp macro="" textlink="">
      <xdr:nvSpPr>
        <xdr:cNvPr id="174" name="Isosceles Triangle 173">
          <a:extLst>
            <a:ext uri="{FF2B5EF4-FFF2-40B4-BE49-F238E27FC236}">
              <a16:creationId xmlns:a16="http://schemas.microsoft.com/office/drawing/2014/main" id="{A495C8B8-3897-462D-A384-C335821738FA}"/>
            </a:ext>
          </a:extLst>
        </xdr:cNvPr>
        <xdr:cNvSpPr/>
      </xdr:nvSpPr>
      <xdr:spPr>
        <a:xfrm rot="10800000">
          <a:off x="5160036" y="5433825"/>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22</xdr:row>
      <xdr:rowOff>25284</xdr:rowOff>
    </xdr:from>
    <xdr:to>
      <xdr:col>6</xdr:col>
      <xdr:colOff>1205923</xdr:colOff>
      <xdr:row>22</xdr:row>
      <xdr:rowOff>152284</xdr:rowOff>
    </xdr:to>
    <xdr:sp macro="" textlink="">
      <xdr:nvSpPr>
        <xdr:cNvPr id="175" name="Isosceles Triangle 174">
          <a:extLst>
            <a:ext uri="{FF2B5EF4-FFF2-40B4-BE49-F238E27FC236}">
              <a16:creationId xmlns:a16="http://schemas.microsoft.com/office/drawing/2014/main" id="{0680EDFB-FF1B-470B-8651-1A3A9C2D29A8}"/>
            </a:ext>
          </a:extLst>
        </xdr:cNvPr>
        <xdr:cNvSpPr/>
      </xdr:nvSpPr>
      <xdr:spPr>
        <a:xfrm rot="10800000">
          <a:off x="5160036" y="5791084"/>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24</xdr:row>
      <xdr:rowOff>26943</xdr:rowOff>
    </xdr:from>
    <xdr:to>
      <xdr:col>6</xdr:col>
      <xdr:colOff>1205923</xdr:colOff>
      <xdr:row>24</xdr:row>
      <xdr:rowOff>154176</xdr:rowOff>
    </xdr:to>
    <xdr:sp macro="" textlink="">
      <xdr:nvSpPr>
        <xdr:cNvPr id="176" name="Isosceles Triangle 175">
          <a:extLst>
            <a:ext uri="{FF2B5EF4-FFF2-40B4-BE49-F238E27FC236}">
              <a16:creationId xmlns:a16="http://schemas.microsoft.com/office/drawing/2014/main" id="{72999776-5653-405B-9FD7-C8C92E97AA0B}"/>
            </a:ext>
          </a:extLst>
        </xdr:cNvPr>
        <xdr:cNvSpPr/>
      </xdr:nvSpPr>
      <xdr:spPr>
        <a:xfrm rot="10800000">
          <a:off x="5160036" y="6148343"/>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26</xdr:row>
      <xdr:rowOff>28835</xdr:rowOff>
    </xdr:from>
    <xdr:to>
      <xdr:col>6</xdr:col>
      <xdr:colOff>1205923</xdr:colOff>
      <xdr:row>26</xdr:row>
      <xdr:rowOff>156068</xdr:rowOff>
    </xdr:to>
    <xdr:sp macro="" textlink="">
      <xdr:nvSpPr>
        <xdr:cNvPr id="177" name="Isosceles Triangle 176">
          <a:extLst>
            <a:ext uri="{FF2B5EF4-FFF2-40B4-BE49-F238E27FC236}">
              <a16:creationId xmlns:a16="http://schemas.microsoft.com/office/drawing/2014/main" id="{47C77BCC-2141-4B27-A7C1-8FB2C062C1A4}"/>
            </a:ext>
          </a:extLst>
        </xdr:cNvPr>
        <xdr:cNvSpPr/>
      </xdr:nvSpPr>
      <xdr:spPr>
        <a:xfrm rot="10800000">
          <a:off x="5160036" y="6505835"/>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28</xdr:row>
      <xdr:rowOff>30727</xdr:rowOff>
    </xdr:from>
    <xdr:to>
      <xdr:col>6</xdr:col>
      <xdr:colOff>1205923</xdr:colOff>
      <xdr:row>28</xdr:row>
      <xdr:rowOff>157960</xdr:rowOff>
    </xdr:to>
    <xdr:sp macro="" textlink="">
      <xdr:nvSpPr>
        <xdr:cNvPr id="178" name="Isosceles Triangle 177">
          <a:extLst>
            <a:ext uri="{FF2B5EF4-FFF2-40B4-BE49-F238E27FC236}">
              <a16:creationId xmlns:a16="http://schemas.microsoft.com/office/drawing/2014/main" id="{B2E013C5-0130-4920-A0C6-EAD63A405117}"/>
            </a:ext>
          </a:extLst>
        </xdr:cNvPr>
        <xdr:cNvSpPr/>
      </xdr:nvSpPr>
      <xdr:spPr>
        <a:xfrm rot="10800000">
          <a:off x="5160036" y="6863327"/>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34</xdr:row>
      <xdr:rowOff>36403</xdr:rowOff>
    </xdr:from>
    <xdr:to>
      <xdr:col>6</xdr:col>
      <xdr:colOff>1205923</xdr:colOff>
      <xdr:row>34</xdr:row>
      <xdr:rowOff>163403</xdr:rowOff>
    </xdr:to>
    <xdr:sp macro="" textlink="">
      <xdr:nvSpPr>
        <xdr:cNvPr id="179" name="Isosceles Triangle 178">
          <a:extLst>
            <a:ext uri="{FF2B5EF4-FFF2-40B4-BE49-F238E27FC236}">
              <a16:creationId xmlns:a16="http://schemas.microsoft.com/office/drawing/2014/main" id="{0221AE3D-4BFB-4684-8E8D-23264443309A}"/>
            </a:ext>
          </a:extLst>
        </xdr:cNvPr>
        <xdr:cNvSpPr/>
      </xdr:nvSpPr>
      <xdr:spPr>
        <a:xfrm rot="10800000">
          <a:off x="5160036" y="7935803"/>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30</xdr:row>
      <xdr:rowOff>32619</xdr:rowOff>
    </xdr:from>
    <xdr:to>
      <xdr:col>6</xdr:col>
      <xdr:colOff>1205923</xdr:colOff>
      <xdr:row>30</xdr:row>
      <xdr:rowOff>159852</xdr:rowOff>
    </xdr:to>
    <xdr:sp macro="" textlink="">
      <xdr:nvSpPr>
        <xdr:cNvPr id="180" name="Isosceles Triangle 179">
          <a:extLst>
            <a:ext uri="{FF2B5EF4-FFF2-40B4-BE49-F238E27FC236}">
              <a16:creationId xmlns:a16="http://schemas.microsoft.com/office/drawing/2014/main" id="{5D87743E-D135-4185-AB63-6B1411E5FE2D}"/>
            </a:ext>
          </a:extLst>
        </xdr:cNvPr>
        <xdr:cNvSpPr/>
      </xdr:nvSpPr>
      <xdr:spPr>
        <a:xfrm rot="10800000">
          <a:off x="5160036" y="7220819"/>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32</xdr:row>
      <xdr:rowOff>34511</xdr:rowOff>
    </xdr:from>
    <xdr:to>
      <xdr:col>6</xdr:col>
      <xdr:colOff>1205923</xdr:colOff>
      <xdr:row>32</xdr:row>
      <xdr:rowOff>161744</xdr:rowOff>
    </xdr:to>
    <xdr:sp macro="" textlink="">
      <xdr:nvSpPr>
        <xdr:cNvPr id="181" name="Isosceles Triangle 180">
          <a:extLst>
            <a:ext uri="{FF2B5EF4-FFF2-40B4-BE49-F238E27FC236}">
              <a16:creationId xmlns:a16="http://schemas.microsoft.com/office/drawing/2014/main" id="{EF175ACD-8E99-48E5-A66E-701DACFFB75C}"/>
            </a:ext>
          </a:extLst>
        </xdr:cNvPr>
        <xdr:cNvSpPr/>
      </xdr:nvSpPr>
      <xdr:spPr>
        <a:xfrm rot="10800000">
          <a:off x="5160036" y="7578311"/>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1993900</xdr:colOff>
      <xdr:row>18</xdr:row>
      <xdr:rowOff>23976</xdr:rowOff>
    </xdr:from>
    <xdr:to>
      <xdr:col>7</xdr:col>
      <xdr:colOff>76200</xdr:colOff>
      <xdr:row>21</xdr:row>
      <xdr:rowOff>12700</xdr:rowOff>
    </xdr:to>
    <xdr:sp macro="" textlink="" fLocksText="0">
      <xdr:nvSpPr>
        <xdr:cNvPr id="182" name="Oval 181">
          <a:extLst>
            <a:ext uri="{FF2B5EF4-FFF2-40B4-BE49-F238E27FC236}">
              <a16:creationId xmlns:a16="http://schemas.microsoft.com/office/drawing/2014/main" id="{1E3EB930-54B0-48A3-8E16-0C802EDA3F5D}"/>
            </a:ext>
          </a:extLst>
        </xdr:cNvPr>
        <xdr:cNvSpPr/>
      </xdr:nvSpPr>
      <xdr:spPr>
        <a:xfrm>
          <a:off x="6851650" y="4722976"/>
          <a:ext cx="552450" cy="52212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E</a:t>
          </a:r>
        </a:p>
      </xdr:txBody>
    </xdr:sp>
    <xdr:clientData fLocksWithSheet="0"/>
  </xdr:twoCellAnchor>
  <xdr:twoCellAnchor>
    <xdr:from>
      <xdr:col>6</xdr:col>
      <xdr:colOff>1379037</xdr:colOff>
      <xdr:row>23</xdr:row>
      <xdr:rowOff>137571</xdr:rowOff>
    </xdr:from>
    <xdr:to>
      <xdr:col>8</xdr:col>
      <xdr:colOff>1641504</xdr:colOff>
      <xdr:row>26</xdr:row>
      <xdr:rowOff>82403</xdr:rowOff>
    </xdr:to>
    <xdr:sp macro="" textlink="" fLocksText="0">
      <xdr:nvSpPr>
        <xdr:cNvPr id="183" name="Rectangle: Rounded Corners 182">
          <a:extLst>
            <a:ext uri="{FF2B5EF4-FFF2-40B4-BE49-F238E27FC236}">
              <a16:creationId xmlns:a16="http://schemas.microsoft.com/office/drawing/2014/main" id="{39AA8875-66A5-4680-983E-930BE09C74EE}"/>
            </a:ext>
          </a:extLst>
        </xdr:cNvPr>
        <xdr:cNvSpPr/>
      </xdr:nvSpPr>
      <xdr:spPr>
        <a:xfrm rot="19800000">
          <a:off x="6236787" y="5725571"/>
          <a:ext cx="3348567" cy="478232"/>
        </a:xfrm>
        <a:prstGeom prst="roundRect">
          <a:avLst/>
        </a:prstGeom>
        <a:solidFill>
          <a:schemeClr val="bg1"/>
        </a:solidFill>
        <a:ln w="38100" cap="flat" cmpd="sng">
          <a:solidFill>
            <a:srgbClr val="C00000"/>
          </a:solidFill>
          <a:prstDash val="lgDashDotDot"/>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a:solidFill>
                <a:srgbClr val="C00000"/>
              </a:solidFill>
              <a:latin typeface="Arial" panose="020B0604020202020204" pitchFamily="34" charset="0"/>
              <a:cs typeface="Arial" panose="020B0604020202020204" pitchFamily="34" charset="0"/>
            </a:rPr>
            <a:t>Esimerkki</a:t>
          </a:r>
          <a:r>
            <a:rPr lang="en-US" sz="2400" baseline="0">
              <a:solidFill>
                <a:srgbClr val="C00000"/>
              </a:solidFill>
              <a:latin typeface="Arial" panose="020B0604020202020204" pitchFamily="34" charset="0"/>
              <a:cs typeface="Arial" panose="020B0604020202020204" pitchFamily="34" charset="0"/>
            </a:rPr>
            <a:t> sisältö</a:t>
          </a:r>
          <a:endParaRPr lang="en-US" sz="2400">
            <a:solidFill>
              <a:srgbClr val="C00000"/>
            </a:solidFill>
            <a:latin typeface="Arial" panose="020B0604020202020204" pitchFamily="34" charset="0"/>
            <a:cs typeface="Arial" panose="020B0604020202020204" pitchFamily="34" charset="0"/>
          </a:endParaRPr>
        </a:p>
      </xdr:txBody>
    </xdr:sp>
    <xdr:clientData fLocksWithSheet="0"/>
  </xdr:twoCellAnchor>
  <xdr:twoCellAnchor>
    <xdr:from>
      <xdr:col>9</xdr:col>
      <xdr:colOff>23148</xdr:colOff>
      <xdr:row>5</xdr:row>
      <xdr:rowOff>1668</xdr:rowOff>
    </xdr:from>
    <xdr:to>
      <xdr:col>9</xdr:col>
      <xdr:colOff>150148</xdr:colOff>
      <xdr:row>6</xdr:row>
      <xdr:rowOff>2234</xdr:rowOff>
    </xdr:to>
    <xdr:sp macro="" textlink="">
      <xdr:nvSpPr>
        <xdr:cNvPr id="106" name="Isosceles Triangle 105">
          <a:extLst>
            <a:ext uri="{FF2B5EF4-FFF2-40B4-BE49-F238E27FC236}">
              <a16:creationId xmlns:a16="http://schemas.microsoft.com/office/drawing/2014/main" id="{A4983EA1-0F97-4F01-953B-C0C52DD65BD3}"/>
            </a:ext>
          </a:extLst>
        </xdr:cNvPr>
        <xdr:cNvSpPr/>
      </xdr:nvSpPr>
      <xdr:spPr>
        <a:xfrm rot="5400000">
          <a:off x="9296117" y="1438132"/>
          <a:ext cx="35634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7</xdr:row>
      <xdr:rowOff>3139</xdr:rowOff>
    </xdr:from>
    <xdr:to>
      <xdr:col>9</xdr:col>
      <xdr:colOff>150149</xdr:colOff>
      <xdr:row>8</xdr:row>
      <xdr:rowOff>4676</xdr:rowOff>
    </xdr:to>
    <xdr:sp macro="" textlink="">
      <xdr:nvSpPr>
        <xdr:cNvPr id="107" name="Isosceles Triangle 106">
          <a:extLst>
            <a:ext uri="{FF2B5EF4-FFF2-40B4-BE49-F238E27FC236}">
              <a16:creationId xmlns:a16="http://schemas.microsoft.com/office/drawing/2014/main" id="{4F83AAAA-D48A-49E5-BA8A-16AA03BA4F08}"/>
            </a:ext>
          </a:extLst>
        </xdr:cNvPr>
        <xdr:cNvSpPr/>
      </xdr:nvSpPr>
      <xdr:spPr>
        <a:xfrm rot="5400000">
          <a:off x="9295632" y="1973759"/>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9</xdr:row>
      <xdr:rowOff>1076</xdr:rowOff>
    </xdr:from>
    <xdr:to>
      <xdr:col>9</xdr:col>
      <xdr:colOff>150149</xdr:colOff>
      <xdr:row>10</xdr:row>
      <xdr:rowOff>2613</xdr:rowOff>
    </xdr:to>
    <xdr:sp macro="" textlink="">
      <xdr:nvSpPr>
        <xdr:cNvPr id="108" name="Isosceles Triangle 107">
          <a:extLst>
            <a:ext uri="{FF2B5EF4-FFF2-40B4-BE49-F238E27FC236}">
              <a16:creationId xmlns:a16="http://schemas.microsoft.com/office/drawing/2014/main" id="{64A98358-2985-46D9-90E2-08BD1C628AFA}"/>
            </a:ext>
          </a:extLst>
        </xdr:cNvPr>
        <xdr:cNvSpPr/>
      </xdr:nvSpPr>
      <xdr:spPr>
        <a:xfrm rot="5400000">
          <a:off x="9295632" y="2505366"/>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10</xdr:row>
      <xdr:rowOff>174651</xdr:rowOff>
    </xdr:from>
    <xdr:to>
      <xdr:col>9</xdr:col>
      <xdr:colOff>150149</xdr:colOff>
      <xdr:row>11</xdr:row>
      <xdr:rowOff>354078</xdr:rowOff>
    </xdr:to>
    <xdr:sp macro="" textlink="">
      <xdr:nvSpPr>
        <xdr:cNvPr id="109" name="Isosceles Triangle 108">
          <a:extLst>
            <a:ext uri="{FF2B5EF4-FFF2-40B4-BE49-F238E27FC236}">
              <a16:creationId xmlns:a16="http://schemas.microsoft.com/office/drawing/2014/main" id="{313AF688-1C7B-4B4D-B7AA-86509F5D9B4E}"/>
            </a:ext>
          </a:extLst>
        </xdr:cNvPr>
        <xdr:cNvSpPr/>
      </xdr:nvSpPr>
      <xdr:spPr>
        <a:xfrm rot="5400000">
          <a:off x="9295632" y="3034721"/>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13</xdr:row>
      <xdr:rowOff>1454</xdr:rowOff>
    </xdr:from>
    <xdr:to>
      <xdr:col>9</xdr:col>
      <xdr:colOff>150149</xdr:colOff>
      <xdr:row>14</xdr:row>
      <xdr:rowOff>2991</xdr:rowOff>
    </xdr:to>
    <xdr:sp macro="" textlink="">
      <xdr:nvSpPr>
        <xdr:cNvPr id="110" name="Isosceles Triangle 109">
          <a:extLst>
            <a:ext uri="{FF2B5EF4-FFF2-40B4-BE49-F238E27FC236}">
              <a16:creationId xmlns:a16="http://schemas.microsoft.com/office/drawing/2014/main" id="{F1049A73-DBDB-4063-92C8-5973E2B2EB2E}"/>
            </a:ext>
          </a:extLst>
        </xdr:cNvPr>
        <xdr:cNvSpPr/>
      </xdr:nvSpPr>
      <xdr:spPr>
        <a:xfrm rot="5400000">
          <a:off x="9295632" y="3573085"/>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15</xdr:row>
      <xdr:rowOff>1642</xdr:rowOff>
    </xdr:from>
    <xdr:to>
      <xdr:col>9</xdr:col>
      <xdr:colOff>150149</xdr:colOff>
      <xdr:row>16</xdr:row>
      <xdr:rowOff>3179</xdr:rowOff>
    </xdr:to>
    <xdr:sp macro="" textlink="">
      <xdr:nvSpPr>
        <xdr:cNvPr id="111" name="Isosceles Triangle 110">
          <a:extLst>
            <a:ext uri="{FF2B5EF4-FFF2-40B4-BE49-F238E27FC236}">
              <a16:creationId xmlns:a16="http://schemas.microsoft.com/office/drawing/2014/main" id="{C5730CD2-19ED-4D3E-BE82-41886837378A}"/>
            </a:ext>
          </a:extLst>
        </xdr:cNvPr>
        <xdr:cNvSpPr/>
      </xdr:nvSpPr>
      <xdr:spPr>
        <a:xfrm rot="5400000">
          <a:off x="9295632" y="4106943"/>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16</xdr:row>
      <xdr:rowOff>172966</xdr:rowOff>
    </xdr:from>
    <xdr:to>
      <xdr:col>9</xdr:col>
      <xdr:colOff>150149</xdr:colOff>
      <xdr:row>17</xdr:row>
      <xdr:rowOff>352393</xdr:rowOff>
    </xdr:to>
    <xdr:sp macro="" textlink="">
      <xdr:nvSpPr>
        <xdr:cNvPr id="112" name="Isosceles Triangle 111">
          <a:extLst>
            <a:ext uri="{FF2B5EF4-FFF2-40B4-BE49-F238E27FC236}">
              <a16:creationId xmlns:a16="http://schemas.microsoft.com/office/drawing/2014/main" id="{59EC75CD-95E9-4DBC-8EE6-9B83371275E2}"/>
            </a:ext>
          </a:extLst>
        </xdr:cNvPr>
        <xdr:cNvSpPr/>
      </xdr:nvSpPr>
      <xdr:spPr>
        <a:xfrm rot="5400000">
          <a:off x="9295632" y="4634047"/>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18</xdr:row>
      <xdr:rowOff>175406</xdr:rowOff>
    </xdr:from>
    <xdr:to>
      <xdr:col>9</xdr:col>
      <xdr:colOff>150149</xdr:colOff>
      <xdr:row>19</xdr:row>
      <xdr:rowOff>354833</xdr:rowOff>
    </xdr:to>
    <xdr:sp macro="" textlink="">
      <xdr:nvSpPr>
        <xdr:cNvPr id="113" name="Isosceles Triangle 112">
          <a:extLst>
            <a:ext uri="{FF2B5EF4-FFF2-40B4-BE49-F238E27FC236}">
              <a16:creationId xmlns:a16="http://schemas.microsoft.com/office/drawing/2014/main" id="{1FEC35FD-8D71-477A-B668-D277D97B0909}"/>
            </a:ext>
          </a:extLst>
        </xdr:cNvPr>
        <xdr:cNvSpPr/>
      </xdr:nvSpPr>
      <xdr:spPr>
        <a:xfrm rot="5400000">
          <a:off x="9295632" y="5170157"/>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23148</xdr:colOff>
      <xdr:row>20</xdr:row>
      <xdr:rowOff>175594</xdr:rowOff>
    </xdr:from>
    <xdr:to>
      <xdr:col>9</xdr:col>
      <xdr:colOff>150148</xdr:colOff>
      <xdr:row>21</xdr:row>
      <xdr:rowOff>355020</xdr:rowOff>
    </xdr:to>
    <xdr:sp macro="" textlink="">
      <xdr:nvSpPr>
        <xdr:cNvPr id="114" name="Isosceles Triangle 113">
          <a:extLst>
            <a:ext uri="{FF2B5EF4-FFF2-40B4-BE49-F238E27FC236}">
              <a16:creationId xmlns:a16="http://schemas.microsoft.com/office/drawing/2014/main" id="{CE32794F-942E-4E1A-B406-2D7153AD9EDB}"/>
            </a:ext>
          </a:extLst>
        </xdr:cNvPr>
        <xdr:cNvSpPr/>
      </xdr:nvSpPr>
      <xdr:spPr>
        <a:xfrm rot="5400000">
          <a:off x="9295632" y="5704014"/>
          <a:ext cx="35731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23</xdr:row>
      <xdr:rowOff>4648</xdr:rowOff>
    </xdr:from>
    <xdr:to>
      <xdr:col>9</xdr:col>
      <xdr:colOff>150149</xdr:colOff>
      <xdr:row>24</xdr:row>
      <xdr:rowOff>6185</xdr:rowOff>
    </xdr:to>
    <xdr:sp macro="" textlink="">
      <xdr:nvSpPr>
        <xdr:cNvPr id="115" name="Isosceles Triangle 114">
          <a:extLst>
            <a:ext uri="{FF2B5EF4-FFF2-40B4-BE49-F238E27FC236}">
              <a16:creationId xmlns:a16="http://schemas.microsoft.com/office/drawing/2014/main" id="{8D3D247A-0C23-4ACF-AE39-C9996B57DF10}"/>
            </a:ext>
          </a:extLst>
        </xdr:cNvPr>
        <xdr:cNvSpPr/>
      </xdr:nvSpPr>
      <xdr:spPr>
        <a:xfrm rot="5400000">
          <a:off x="9295632" y="6244630"/>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25</xdr:row>
      <xdr:rowOff>2585</xdr:rowOff>
    </xdr:from>
    <xdr:to>
      <xdr:col>9</xdr:col>
      <xdr:colOff>150149</xdr:colOff>
      <xdr:row>26</xdr:row>
      <xdr:rowOff>4122</xdr:rowOff>
    </xdr:to>
    <xdr:sp macro="" textlink="">
      <xdr:nvSpPr>
        <xdr:cNvPr id="116" name="Isosceles Triangle 115">
          <a:extLst>
            <a:ext uri="{FF2B5EF4-FFF2-40B4-BE49-F238E27FC236}">
              <a16:creationId xmlns:a16="http://schemas.microsoft.com/office/drawing/2014/main" id="{7392802D-8217-4E70-B186-0A2B8C77854B}"/>
            </a:ext>
          </a:extLst>
        </xdr:cNvPr>
        <xdr:cNvSpPr/>
      </xdr:nvSpPr>
      <xdr:spPr>
        <a:xfrm rot="5400000">
          <a:off x="9295632" y="6776237"/>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27</xdr:row>
      <xdr:rowOff>522</xdr:rowOff>
    </xdr:from>
    <xdr:to>
      <xdr:col>9</xdr:col>
      <xdr:colOff>150149</xdr:colOff>
      <xdr:row>28</xdr:row>
      <xdr:rowOff>2059</xdr:rowOff>
    </xdr:to>
    <xdr:sp macro="" textlink="">
      <xdr:nvSpPr>
        <xdr:cNvPr id="117" name="Isosceles Triangle 116">
          <a:extLst>
            <a:ext uri="{FF2B5EF4-FFF2-40B4-BE49-F238E27FC236}">
              <a16:creationId xmlns:a16="http://schemas.microsoft.com/office/drawing/2014/main" id="{1892E21F-10A4-4C8F-BE14-438BDC8C0836}"/>
            </a:ext>
          </a:extLst>
        </xdr:cNvPr>
        <xdr:cNvSpPr/>
      </xdr:nvSpPr>
      <xdr:spPr>
        <a:xfrm rot="5400000">
          <a:off x="9295632" y="7307844"/>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23148</xdr:colOff>
      <xdr:row>29</xdr:row>
      <xdr:rowOff>710</xdr:rowOff>
    </xdr:from>
    <xdr:to>
      <xdr:col>9</xdr:col>
      <xdr:colOff>150148</xdr:colOff>
      <xdr:row>30</xdr:row>
      <xdr:rowOff>2246</xdr:rowOff>
    </xdr:to>
    <xdr:sp macro="" textlink="">
      <xdr:nvSpPr>
        <xdr:cNvPr id="118" name="Isosceles Triangle 117">
          <a:extLst>
            <a:ext uri="{FF2B5EF4-FFF2-40B4-BE49-F238E27FC236}">
              <a16:creationId xmlns:a16="http://schemas.microsoft.com/office/drawing/2014/main" id="{7466B8E8-5E84-487E-B3D3-7E1C24735D8B}"/>
            </a:ext>
          </a:extLst>
        </xdr:cNvPr>
        <xdr:cNvSpPr/>
      </xdr:nvSpPr>
      <xdr:spPr>
        <a:xfrm rot="5400000">
          <a:off x="9295632" y="7841701"/>
          <a:ext cx="35731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23148</xdr:colOff>
      <xdr:row>30</xdr:row>
      <xdr:rowOff>176536</xdr:rowOff>
    </xdr:from>
    <xdr:to>
      <xdr:col>9</xdr:col>
      <xdr:colOff>150148</xdr:colOff>
      <xdr:row>32</xdr:row>
      <xdr:rowOff>183</xdr:rowOff>
    </xdr:to>
    <xdr:sp macro="" textlink="">
      <xdr:nvSpPr>
        <xdr:cNvPr id="119" name="Isosceles Triangle 118">
          <a:extLst>
            <a:ext uri="{FF2B5EF4-FFF2-40B4-BE49-F238E27FC236}">
              <a16:creationId xmlns:a16="http://schemas.microsoft.com/office/drawing/2014/main" id="{1F2E0F38-F173-4D81-8163-CB6995C9B25D}"/>
            </a:ext>
          </a:extLst>
        </xdr:cNvPr>
        <xdr:cNvSpPr/>
      </xdr:nvSpPr>
      <xdr:spPr>
        <a:xfrm rot="5400000">
          <a:off x="9295631" y="8373308"/>
          <a:ext cx="357318"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23149</xdr:colOff>
      <xdr:row>33</xdr:row>
      <xdr:rowOff>3340</xdr:rowOff>
    </xdr:from>
    <xdr:to>
      <xdr:col>9</xdr:col>
      <xdr:colOff>150149</xdr:colOff>
      <xdr:row>34</xdr:row>
      <xdr:rowOff>4877</xdr:rowOff>
    </xdr:to>
    <xdr:sp macro="" textlink="">
      <xdr:nvSpPr>
        <xdr:cNvPr id="120" name="Isosceles Triangle 119">
          <a:extLst>
            <a:ext uri="{FF2B5EF4-FFF2-40B4-BE49-F238E27FC236}">
              <a16:creationId xmlns:a16="http://schemas.microsoft.com/office/drawing/2014/main" id="{5C0D101F-2710-4135-8AD4-259F84A23A5C}"/>
            </a:ext>
          </a:extLst>
        </xdr:cNvPr>
        <xdr:cNvSpPr/>
      </xdr:nvSpPr>
      <xdr:spPr>
        <a:xfrm rot="5400000">
          <a:off x="9295632" y="8911673"/>
          <a:ext cx="35731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23148</xdr:colOff>
      <xdr:row>35</xdr:row>
      <xdr:rowOff>3533</xdr:rowOff>
    </xdr:from>
    <xdr:to>
      <xdr:col>9</xdr:col>
      <xdr:colOff>150148</xdr:colOff>
      <xdr:row>36</xdr:row>
      <xdr:rowOff>5069</xdr:rowOff>
    </xdr:to>
    <xdr:sp macro="" textlink="">
      <xdr:nvSpPr>
        <xdr:cNvPr id="121" name="Isosceles Triangle 120">
          <a:extLst>
            <a:ext uri="{FF2B5EF4-FFF2-40B4-BE49-F238E27FC236}">
              <a16:creationId xmlns:a16="http://schemas.microsoft.com/office/drawing/2014/main" id="{7406597F-19BD-48CF-8F87-A7A0EA5300AC}"/>
            </a:ext>
          </a:extLst>
        </xdr:cNvPr>
        <xdr:cNvSpPr/>
      </xdr:nvSpPr>
      <xdr:spPr>
        <a:xfrm rot="5400000">
          <a:off x="9295632" y="9445535"/>
          <a:ext cx="35731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23148</xdr:colOff>
      <xdr:row>5</xdr:row>
      <xdr:rowOff>1668</xdr:rowOff>
    </xdr:from>
    <xdr:to>
      <xdr:col>3</xdr:col>
      <xdr:colOff>150148</xdr:colOff>
      <xdr:row>6</xdr:row>
      <xdr:rowOff>2234</xdr:rowOff>
    </xdr:to>
    <xdr:sp macro="" textlink="">
      <xdr:nvSpPr>
        <xdr:cNvPr id="122" name="Isosceles Triangle 121">
          <a:extLst>
            <a:ext uri="{FF2B5EF4-FFF2-40B4-BE49-F238E27FC236}">
              <a16:creationId xmlns:a16="http://schemas.microsoft.com/office/drawing/2014/main" id="{A5C92FB4-F8C3-4844-B7EC-3E67A6802D9F}"/>
            </a:ext>
          </a:extLst>
        </xdr:cNvPr>
        <xdr:cNvSpPr/>
      </xdr:nvSpPr>
      <xdr:spPr>
        <a:xfrm rot="5400000">
          <a:off x="2213865" y="1440951"/>
          <a:ext cx="35556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7</xdr:row>
      <xdr:rowOff>3139</xdr:rowOff>
    </xdr:from>
    <xdr:to>
      <xdr:col>3</xdr:col>
      <xdr:colOff>150149</xdr:colOff>
      <xdr:row>8</xdr:row>
      <xdr:rowOff>4676</xdr:rowOff>
    </xdr:to>
    <xdr:sp macro="" textlink="">
      <xdr:nvSpPr>
        <xdr:cNvPr id="123" name="Isosceles Triangle 122">
          <a:extLst>
            <a:ext uri="{FF2B5EF4-FFF2-40B4-BE49-F238E27FC236}">
              <a16:creationId xmlns:a16="http://schemas.microsoft.com/office/drawing/2014/main" id="{61FDDEFE-5663-4A6E-A6DF-65A03C5856CA}"/>
            </a:ext>
          </a:extLst>
        </xdr:cNvPr>
        <xdr:cNvSpPr/>
      </xdr:nvSpPr>
      <xdr:spPr>
        <a:xfrm rot="5400000">
          <a:off x="2213380" y="1977908"/>
          <a:ext cx="3565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9</xdr:row>
      <xdr:rowOff>1076</xdr:rowOff>
    </xdr:from>
    <xdr:to>
      <xdr:col>3</xdr:col>
      <xdr:colOff>150149</xdr:colOff>
      <xdr:row>10</xdr:row>
      <xdr:rowOff>2613</xdr:rowOff>
    </xdr:to>
    <xdr:sp macro="" textlink="">
      <xdr:nvSpPr>
        <xdr:cNvPr id="124" name="Isosceles Triangle 123">
          <a:extLst>
            <a:ext uri="{FF2B5EF4-FFF2-40B4-BE49-F238E27FC236}">
              <a16:creationId xmlns:a16="http://schemas.microsoft.com/office/drawing/2014/main" id="{DAA393B7-1399-4CF6-8116-B579A2649049}"/>
            </a:ext>
          </a:extLst>
        </xdr:cNvPr>
        <xdr:cNvSpPr/>
      </xdr:nvSpPr>
      <xdr:spPr>
        <a:xfrm rot="5400000">
          <a:off x="2213380" y="2510845"/>
          <a:ext cx="3565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10</xdr:row>
      <xdr:rowOff>174651</xdr:rowOff>
    </xdr:from>
    <xdr:to>
      <xdr:col>3</xdr:col>
      <xdr:colOff>150149</xdr:colOff>
      <xdr:row>11</xdr:row>
      <xdr:rowOff>354078</xdr:rowOff>
    </xdr:to>
    <xdr:sp macro="" textlink="">
      <xdr:nvSpPr>
        <xdr:cNvPr id="125" name="Isosceles Triangle 124">
          <a:extLst>
            <a:ext uri="{FF2B5EF4-FFF2-40B4-BE49-F238E27FC236}">
              <a16:creationId xmlns:a16="http://schemas.microsoft.com/office/drawing/2014/main" id="{454B9CE2-2C29-4A59-AB3C-F558CA8CF89D}"/>
            </a:ext>
          </a:extLst>
        </xdr:cNvPr>
        <xdr:cNvSpPr/>
      </xdr:nvSpPr>
      <xdr:spPr>
        <a:xfrm rot="5400000">
          <a:off x="2211935" y="3040865"/>
          <a:ext cx="3594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13</xdr:row>
      <xdr:rowOff>1454</xdr:rowOff>
    </xdr:from>
    <xdr:to>
      <xdr:col>3</xdr:col>
      <xdr:colOff>150149</xdr:colOff>
      <xdr:row>14</xdr:row>
      <xdr:rowOff>2991</xdr:rowOff>
    </xdr:to>
    <xdr:sp macro="" textlink="">
      <xdr:nvSpPr>
        <xdr:cNvPr id="126" name="Isosceles Triangle 125">
          <a:extLst>
            <a:ext uri="{FF2B5EF4-FFF2-40B4-BE49-F238E27FC236}">
              <a16:creationId xmlns:a16="http://schemas.microsoft.com/office/drawing/2014/main" id="{51506861-AB5D-4F9F-9A84-E8A024F7F308}"/>
            </a:ext>
          </a:extLst>
        </xdr:cNvPr>
        <xdr:cNvSpPr/>
      </xdr:nvSpPr>
      <xdr:spPr>
        <a:xfrm rot="5400000">
          <a:off x="2213380" y="3581223"/>
          <a:ext cx="3565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15</xdr:row>
      <xdr:rowOff>1642</xdr:rowOff>
    </xdr:from>
    <xdr:to>
      <xdr:col>3</xdr:col>
      <xdr:colOff>150149</xdr:colOff>
      <xdr:row>16</xdr:row>
      <xdr:rowOff>3179</xdr:rowOff>
    </xdr:to>
    <xdr:sp macro="" textlink="">
      <xdr:nvSpPr>
        <xdr:cNvPr id="127" name="Isosceles Triangle 126">
          <a:extLst>
            <a:ext uri="{FF2B5EF4-FFF2-40B4-BE49-F238E27FC236}">
              <a16:creationId xmlns:a16="http://schemas.microsoft.com/office/drawing/2014/main" id="{D743BB41-1081-4949-8BF7-31EA1C8F95A2}"/>
            </a:ext>
          </a:extLst>
        </xdr:cNvPr>
        <xdr:cNvSpPr/>
      </xdr:nvSpPr>
      <xdr:spPr>
        <a:xfrm rot="5400000">
          <a:off x="2213380" y="4116411"/>
          <a:ext cx="3565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16</xdr:row>
      <xdr:rowOff>172966</xdr:rowOff>
    </xdr:from>
    <xdr:to>
      <xdr:col>3</xdr:col>
      <xdr:colOff>150149</xdr:colOff>
      <xdr:row>17</xdr:row>
      <xdr:rowOff>352393</xdr:rowOff>
    </xdr:to>
    <xdr:sp macro="" textlink="">
      <xdr:nvSpPr>
        <xdr:cNvPr id="128" name="Isosceles Triangle 127">
          <a:extLst>
            <a:ext uri="{FF2B5EF4-FFF2-40B4-BE49-F238E27FC236}">
              <a16:creationId xmlns:a16="http://schemas.microsoft.com/office/drawing/2014/main" id="{5C7EDB50-6518-48B8-8F25-ACC08CFB7B21}"/>
            </a:ext>
          </a:extLst>
        </xdr:cNvPr>
        <xdr:cNvSpPr/>
      </xdr:nvSpPr>
      <xdr:spPr>
        <a:xfrm rot="5400000">
          <a:off x="2211935" y="4644180"/>
          <a:ext cx="3594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18</xdr:row>
      <xdr:rowOff>175406</xdr:rowOff>
    </xdr:from>
    <xdr:to>
      <xdr:col>3</xdr:col>
      <xdr:colOff>150149</xdr:colOff>
      <xdr:row>19</xdr:row>
      <xdr:rowOff>354833</xdr:rowOff>
    </xdr:to>
    <xdr:sp macro="" textlink="">
      <xdr:nvSpPr>
        <xdr:cNvPr id="184" name="Isosceles Triangle 183">
          <a:extLst>
            <a:ext uri="{FF2B5EF4-FFF2-40B4-BE49-F238E27FC236}">
              <a16:creationId xmlns:a16="http://schemas.microsoft.com/office/drawing/2014/main" id="{FED67032-ADDA-4CBA-8563-CC3CEFC0D845}"/>
            </a:ext>
          </a:extLst>
        </xdr:cNvPr>
        <xdr:cNvSpPr/>
      </xdr:nvSpPr>
      <xdr:spPr>
        <a:xfrm rot="5400000">
          <a:off x="2211935" y="5181620"/>
          <a:ext cx="3594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23148</xdr:colOff>
      <xdr:row>20</xdr:row>
      <xdr:rowOff>175594</xdr:rowOff>
    </xdr:from>
    <xdr:to>
      <xdr:col>3</xdr:col>
      <xdr:colOff>150148</xdr:colOff>
      <xdr:row>22</xdr:row>
      <xdr:rowOff>20</xdr:rowOff>
    </xdr:to>
    <xdr:sp macro="" textlink="">
      <xdr:nvSpPr>
        <xdr:cNvPr id="185" name="Isosceles Triangle 184">
          <a:extLst>
            <a:ext uri="{FF2B5EF4-FFF2-40B4-BE49-F238E27FC236}">
              <a16:creationId xmlns:a16="http://schemas.microsoft.com/office/drawing/2014/main" id="{FA2422CE-85C0-48FE-B6FA-B49F7DFA5710}"/>
            </a:ext>
          </a:extLst>
        </xdr:cNvPr>
        <xdr:cNvSpPr/>
      </xdr:nvSpPr>
      <xdr:spPr>
        <a:xfrm rot="5400000">
          <a:off x="2211935" y="5716807"/>
          <a:ext cx="35942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23</xdr:row>
      <xdr:rowOff>4648</xdr:rowOff>
    </xdr:from>
    <xdr:to>
      <xdr:col>3</xdr:col>
      <xdr:colOff>150149</xdr:colOff>
      <xdr:row>24</xdr:row>
      <xdr:rowOff>6185</xdr:rowOff>
    </xdr:to>
    <xdr:sp macro="" textlink="">
      <xdr:nvSpPr>
        <xdr:cNvPr id="186" name="Isosceles Triangle 185">
          <a:extLst>
            <a:ext uri="{FF2B5EF4-FFF2-40B4-BE49-F238E27FC236}">
              <a16:creationId xmlns:a16="http://schemas.microsoft.com/office/drawing/2014/main" id="{50623FAB-77B6-4F52-8C6A-453FCD9BA725}"/>
            </a:ext>
          </a:extLst>
        </xdr:cNvPr>
        <xdr:cNvSpPr/>
      </xdr:nvSpPr>
      <xdr:spPr>
        <a:xfrm rot="5400000">
          <a:off x="2213380" y="6259417"/>
          <a:ext cx="3565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25</xdr:row>
      <xdr:rowOff>2585</xdr:rowOff>
    </xdr:from>
    <xdr:to>
      <xdr:col>3</xdr:col>
      <xdr:colOff>150149</xdr:colOff>
      <xdr:row>26</xdr:row>
      <xdr:rowOff>4122</xdr:rowOff>
    </xdr:to>
    <xdr:sp macro="" textlink="">
      <xdr:nvSpPr>
        <xdr:cNvPr id="187" name="Isosceles Triangle 186">
          <a:extLst>
            <a:ext uri="{FF2B5EF4-FFF2-40B4-BE49-F238E27FC236}">
              <a16:creationId xmlns:a16="http://schemas.microsoft.com/office/drawing/2014/main" id="{238FA972-8151-4171-9C0E-3F6C10C856EB}"/>
            </a:ext>
          </a:extLst>
        </xdr:cNvPr>
        <xdr:cNvSpPr/>
      </xdr:nvSpPr>
      <xdr:spPr>
        <a:xfrm rot="5400000">
          <a:off x="2213380" y="6792354"/>
          <a:ext cx="3565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27</xdr:row>
      <xdr:rowOff>522</xdr:rowOff>
    </xdr:from>
    <xdr:to>
      <xdr:col>3</xdr:col>
      <xdr:colOff>150149</xdr:colOff>
      <xdr:row>28</xdr:row>
      <xdr:rowOff>2059</xdr:rowOff>
    </xdr:to>
    <xdr:sp macro="" textlink="">
      <xdr:nvSpPr>
        <xdr:cNvPr id="188" name="Isosceles Triangle 187">
          <a:extLst>
            <a:ext uri="{FF2B5EF4-FFF2-40B4-BE49-F238E27FC236}">
              <a16:creationId xmlns:a16="http://schemas.microsoft.com/office/drawing/2014/main" id="{BCE9487C-B9CF-4BC5-BC7E-71641785E5F2}"/>
            </a:ext>
          </a:extLst>
        </xdr:cNvPr>
        <xdr:cNvSpPr/>
      </xdr:nvSpPr>
      <xdr:spPr>
        <a:xfrm rot="5400000">
          <a:off x="2213380" y="7325291"/>
          <a:ext cx="3565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23148</xdr:colOff>
      <xdr:row>29</xdr:row>
      <xdr:rowOff>710</xdr:rowOff>
    </xdr:from>
    <xdr:to>
      <xdr:col>3</xdr:col>
      <xdr:colOff>150148</xdr:colOff>
      <xdr:row>30</xdr:row>
      <xdr:rowOff>2246</xdr:rowOff>
    </xdr:to>
    <xdr:sp macro="" textlink="">
      <xdr:nvSpPr>
        <xdr:cNvPr id="189" name="Isosceles Triangle 188">
          <a:extLst>
            <a:ext uri="{FF2B5EF4-FFF2-40B4-BE49-F238E27FC236}">
              <a16:creationId xmlns:a16="http://schemas.microsoft.com/office/drawing/2014/main" id="{EE2754F9-9509-4B57-BFA7-3AC4E1B5EA7B}"/>
            </a:ext>
          </a:extLst>
        </xdr:cNvPr>
        <xdr:cNvSpPr/>
      </xdr:nvSpPr>
      <xdr:spPr>
        <a:xfrm rot="5400000">
          <a:off x="2213380" y="7860478"/>
          <a:ext cx="35653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23148</xdr:colOff>
      <xdr:row>30</xdr:row>
      <xdr:rowOff>176536</xdr:rowOff>
    </xdr:from>
    <xdr:to>
      <xdr:col>3</xdr:col>
      <xdr:colOff>150148</xdr:colOff>
      <xdr:row>32</xdr:row>
      <xdr:rowOff>183</xdr:rowOff>
    </xdr:to>
    <xdr:sp macro="" textlink="">
      <xdr:nvSpPr>
        <xdr:cNvPr id="190" name="Isosceles Triangle 189">
          <a:extLst>
            <a:ext uri="{FF2B5EF4-FFF2-40B4-BE49-F238E27FC236}">
              <a16:creationId xmlns:a16="http://schemas.microsoft.com/office/drawing/2014/main" id="{CEECF338-0AC7-4A81-A38C-F06AB805C5E2}"/>
            </a:ext>
          </a:extLst>
        </xdr:cNvPr>
        <xdr:cNvSpPr/>
      </xdr:nvSpPr>
      <xdr:spPr>
        <a:xfrm rot="5400000">
          <a:off x="2212324" y="8392360"/>
          <a:ext cx="35864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23149</xdr:colOff>
      <xdr:row>33</xdr:row>
      <xdr:rowOff>3340</xdr:rowOff>
    </xdr:from>
    <xdr:to>
      <xdr:col>3</xdr:col>
      <xdr:colOff>150149</xdr:colOff>
      <xdr:row>34</xdr:row>
      <xdr:rowOff>4877</xdr:rowOff>
    </xdr:to>
    <xdr:sp macro="" textlink="">
      <xdr:nvSpPr>
        <xdr:cNvPr id="191" name="Isosceles Triangle 190">
          <a:extLst>
            <a:ext uri="{FF2B5EF4-FFF2-40B4-BE49-F238E27FC236}">
              <a16:creationId xmlns:a16="http://schemas.microsoft.com/office/drawing/2014/main" id="{F243FDC6-6CA6-43EA-9D59-852AA6ECE24E}"/>
            </a:ext>
          </a:extLst>
        </xdr:cNvPr>
        <xdr:cNvSpPr/>
      </xdr:nvSpPr>
      <xdr:spPr>
        <a:xfrm rot="5400000">
          <a:off x="2213380" y="8933109"/>
          <a:ext cx="3565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23148</xdr:colOff>
      <xdr:row>35</xdr:row>
      <xdr:rowOff>3533</xdr:rowOff>
    </xdr:from>
    <xdr:to>
      <xdr:col>3</xdr:col>
      <xdr:colOff>150148</xdr:colOff>
      <xdr:row>36</xdr:row>
      <xdr:rowOff>5069</xdr:rowOff>
    </xdr:to>
    <xdr:sp macro="" textlink="">
      <xdr:nvSpPr>
        <xdr:cNvPr id="192" name="Isosceles Triangle 191">
          <a:extLst>
            <a:ext uri="{FF2B5EF4-FFF2-40B4-BE49-F238E27FC236}">
              <a16:creationId xmlns:a16="http://schemas.microsoft.com/office/drawing/2014/main" id="{AD745942-AEBE-4A09-9449-4D21F42C55E8}"/>
            </a:ext>
          </a:extLst>
        </xdr:cNvPr>
        <xdr:cNvSpPr/>
      </xdr:nvSpPr>
      <xdr:spPr>
        <a:xfrm rot="5400000">
          <a:off x="2213380" y="9468301"/>
          <a:ext cx="35653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25058</xdr:colOff>
      <xdr:row>38</xdr:row>
      <xdr:rowOff>38101</xdr:rowOff>
    </xdr:from>
    <xdr:to>
      <xdr:col>2</xdr:col>
      <xdr:colOff>996950</xdr:colOff>
      <xdr:row>40</xdr:row>
      <xdr:rowOff>76201</xdr:rowOff>
    </xdr:to>
    <xdr:grpSp>
      <xdr:nvGrpSpPr>
        <xdr:cNvPr id="58" name="Group 57">
          <a:extLst>
            <a:ext uri="{FF2B5EF4-FFF2-40B4-BE49-F238E27FC236}">
              <a16:creationId xmlns:a16="http://schemas.microsoft.com/office/drawing/2014/main" id="{66FCB9FC-0F4F-41E0-995D-30791ACEB1CB}"/>
            </a:ext>
          </a:extLst>
        </xdr:cNvPr>
        <xdr:cNvGrpSpPr/>
      </xdr:nvGrpSpPr>
      <xdr:grpSpPr>
        <a:xfrm>
          <a:off x="641008" y="7404101"/>
          <a:ext cx="1124292" cy="393700"/>
          <a:chOff x="2304552" y="2333090"/>
          <a:chExt cx="2732640" cy="1990618"/>
        </a:xfrm>
      </xdr:grpSpPr>
      <xdr:sp macro="" textlink="">
        <xdr:nvSpPr>
          <xdr:cNvPr id="59" name="Rectangle: Rounded Corners 58">
            <a:extLst>
              <a:ext uri="{FF2B5EF4-FFF2-40B4-BE49-F238E27FC236}">
                <a16:creationId xmlns:a16="http://schemas.microsoft.com/office/drawing/2014/main" id="{1CD6AC51-865E-4DEB-B1CD-D74867042D02}"/>
              </a:ext>
            </a:extLst>
          </xdr:cNvPr>
          <xdr:cNvSpPr/>
        </xdr:nvSpPr>
        <xdr:spPr>
          <a:xfrm>
            <a:off x="2304552" y="2333090"/>
            <a:ext cx="2732640" cy="1990618"/>
          </a:xfrm>
          <a:prstGeom prst="roundRect">
            <a:avLst>
              <a:gd name="adj" fmla="val 519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0" name="Straight Connector 59">
            <a:extLst>
              <a:ext uri="{FF2B5EF4-FFF2-40B4-BE49-F238E27FC236}">
                <a16:creationId xmlns:a16="http://schemas.microsoft.com/office/drawing/2014/main" id="{2735BFDF-3A33-402C-8848-21B8CBB4F112}"/>
              </a:ext>
            </a:extLst>
          </xdr:cNvPr>
          <xdr:cNvCxnSpPr/>
        </xdr:nvCxnSpPr>
        <xdr:spPr>
          <a:xfrm>
            <a:off x="2340225" y="2347360"/>
            <a:ext cx="2661292" cy="192640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1" name="Straight Connector 60">
            <a:extLst>
              <a:ext uri="{FF2B5EF4-FFF2-40B4-BE49-F238E27FC236}">
                <a16:creationId xmlns:a16="http://schemas.microsoft.com/office/drawing/2014/main" id="{5CCAF509-F190-402B-9033-5C0CDB4071FB}"/>
              </a:ext>
            </a:extLst>
          </xdr:cNvPr>
          <xdr:cNvCxnSpPr/>
        </xdr:nvCxnSpPr>
        <xdr:spPr>
          <a:xfrm flipH="1">
            <a:off x="2347360" y="2375899"/>
            <a:ext cx="2654157" cy="189786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fLocksWithSheet="0"/>
  </xdr:twoCellAnchor>
  <xdr:twoCellAnchor>
    <xdr:from>
      <xdr:col>3</xdr:col>
      <xdr:colOff>68516</xdr:colOff>
      <xdr:row>38</xdr:row>
      <xdr:rowOff>44401</xdr:rowOff>
    </xdr:from>
    <xdr:to>
      <xdr:col>4</xdr:col>
      <xdr:colOff>1022350</xdr:colOff>
      <xdr:row>40</xdr:row>
      <xdr:rowOff>76200</xdr:rowOff>
    </xdr:to>
    <xdr:sp macro="" textlink="">
      <xdr:nvSpPr>
        <xdr:cNvPr id="62" name="Rectangle: Rounded Corners 61">
          <a:extLst>
            <a:ext uri="{FF2B5EF4-FFF2-40B4-BE49-F238E27FC236}">
              <a16:creationId xmlns:a16="http://schemas.microsoft.com/office/drawing/2014/main" id="{9FDF3255-46C1-47A2-A00C-E44AAC1852FC}"/>
            </a:ext>
          </a:extLst>
        </xdr:cNvPr>
        <xdr:cNvSpPr/>
      </xdr:nvSpPr>
      <xdr:spPr>
        <a:xfrm>
          <a:off x="2379916" y="8299401"/>
          <a:ext cx="1137984" cy="387399"/>
        </a:xfrm>
        <a:prstGeom prst="roundRect">
          <a:avLst>
            <a:gd name="adj" fmla="val 519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5</xdr:col>
      <xdr:colOff>95251</xdr:colOff>
      <xdr:row>38</xdr:row>
      <xdr:rowOff>52712</xdr:rowOff>
    </xdr:from>
    <xdr:to>
      <xdr:col>6</xdr:col>
      <xdr:colOff>361951</xdr:colOff>
      <xdr:row>40</xdr:row>
      <xdr:rowOff>76200</xdr:rowOff>
    </xdr:to>
    <xdr:sp macro="" textlink="">
      <xdr:nvSpPr>
        <xdr:cNvPr id="63" name="Rectangle: Rounded Corners 62">
          <a:extLst>
            <a:ext uri="{FF2B5EF4-FFF2-40B4-BE49-F238E27FC236}">
              <a16:creationId xmlns:a16="http://schemas.microsoft.com/office/drawing/2014/main" id="{1DA9E9F8-AEE8-4A3D-BBA1-266FF336B37A}"/>
            </a:ext>
          </a:extLst>
        </xdr:cNvPr>
        <xdr:cNvSpPr/>
      </xdr:nvSpPr>
      <xdr:spPr>
        <a:xfrm>
          <a:off x="4197351" y="8307712"/>
          <a:ext cx="1022350" cy="379088"/>
        </a:xfrm>
        <a:prstGeom prst="roundRect">
          <a:avLst>
            <a:gd name="adj" fmla="val 5197"/>
          </a:avLst>
        </a:prstGeom>
        <a:noFill/>
        <a:ln w="57150">
          <a:solidFill>
            <a:srgbClr val="92D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6</xdr:col>
      <xdr:colOff>510438</xdr:colOff>
      <xdr:row>0</xdr:row>
      <xdr:rowOff>153014</xdr:rowOff>
    </xdr:from>
    <xdr:to>
      <xdr:col>13</xdr:col>
      <xdr:colOff>305392</xdr:colOff>
      <xdr:row>2</xdr:row>
      <xdr:rowOff>42243</xdr:rowOff>
    </xdr:to>
    <xdr:sp macro="" textlink="">
      <xdr:nvSpPr>
        <xdr:cNvPr id="59" name="Rectangle 58">
          <a:extLst>
            <a:ext uri="{FF2B5EF4-FFF2-40B4-BE49-F238E27FC236}">
              <a16:creationId xmlns:a16="http://schemas.microsoft.com/office/drawing/2014/main" id="{E8755D3A-A4C8-49C4-8E66-EB02AB02CB22}"/>
            </a:ext>
          </a:extLst>
        </xdr:cNvPr>
        <xdr:cNvSpPr/>
      </xdr:nvSpPr>
      <xdr:spPr>
        <a:xfrm>
          <a:off x="4373992" y="153014"/>
          <a:ext cx="4737243" cy="2411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latin typeface="Arial" panose="020B0604020202020204" pitchFamily="34" charset="0"/>
              <a:cs typeface="Arial" panose="020B0604020202020204" pitchFamily="34" charset="0"/>
            </a:rPr>
            <a:t>Prosessiaskeleet - Mitä tapahtuu jotta syöte</a:t>
          </a:r>
          <a:r>
            <a:rPr lang="en-US" sz="1100" baseline="0">
              <a:latin typeface="Arial" panose="020B0604020202020204" pitchFamily="34" charset="0"/>
              <a:cs typeface="Arial" panose="020B0604020202020204" pitchFamily="34" charset="0"/>
            </a:rPr>
            <a:t> muuttuu tuotokseksi</a:t>
          </a:r>
          <a:endParaRPr lang="en-US" sz="1100">
            <a:latin typeface="Arial" panose="020B0604020202020204" pitchFamily="34" charset="0"/>
            <a:cs typeface="Arial" panose="020B0604020202020204" pitchFamily="34" charset="0"/>
          </a:endParaRPr>
        </a:p>
      </xdr:txBody>
    </xdr:sp>
    <xdr:clientData fLocksWithSheet="0"/>
  </xdr:twoCellAnchor>
  <xdr:twoCellAnchor>
    <xdr:from>
      <xdr:col>2</xdr:col>
      <xdr:colOff>1536702</xdr:colOff>
      <xdr:row>19</xdr:row>
      <xdr:rowOff>11546</xdr:rowOff>
    </xdr:from>
    <xdr:to>
      <xdr:col>3</xdr:col>
      <xdr:colOff>158749</xdr:colOff>
      <xdr:row>47</xdr:row>
      <xdr:rowOff>42907</xdr:rowOff>
    </xdr:to>
    <xdr:sp macro="" textlink="">
      <xdr:nvSpPr>
        <xdr:cNvPr id="71" name="Rectangle 70">
          <a:extLst>
            <a:ext uri="{FF2B5EF4-FFF2-40B4-BE49-F238E27FC236}">
              <a16:creationId xmlns:a16="http://schemas.microsoft.com/office/drawing/2014/main" id="{435087A5-1F09-493A-B7D2-9D9345E33EBB}"/>
            </a:ext>
          </a:extLst>
        </xdr:cNvPr>
        <xdr:cNvSpPr/>
      </xdr:nvSpPr>
      <xdr:spPr>
        <a:xfrm rot="16200000">
          <a:off x="289120" y="6021628"/>
          <a:ext cx="5028811" cy="2730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lt1"/>
              </a:solidFill>
              <a:effectLst/>
              <a:latin typeface="Arial" panose="020B0604020202020204" pitchFamily="34" charset="0"/>
              <a:ea typeface="+mn-ea"/>
              <a:cs typeface="Arial" panose="020B0604020202020204" pitchFamily="34" charset="0"/>
            </a:rPr>
            <a:t>Operatiiviset askeleet - </a:t>
          </a:r>
          <a:r>
            <a:rPr lang="en-US" sz="1100">
              <a:latin typeface="Arial" panose="020B0604020202020204" pitchFamily="34" charset="0"/>
              <a:cs typeface="Arial" panose="020B0604020202020204" pitchFamily="34" charset="0"/>
            </a:rPr>
            <a:t>Miten asia tehdään ja kuka sen tekee</a:t>
          </a:r>
        </a:p>
      </xdr:txBody>
    </xdr:sp>
    <xdr:clientData fLocksWithSheet="0"/>
  </xdr:twoCellAnchor>
  <xdr:twoCellAnchor>
    <xdr:from>
      <xdr:col>3</xdr:col>
      <xdr:colOff>337085</xdr:colOff>
      <xdr:row>15</xdr:row>
      <xdr:rowOff>10584</xdr:rowOff>
    </xdr:from>
    <xdr:to>
      <xdr:col>5</xdr:col>
      <xdr:colOff>286391</xdr:colOff>
      <xdr:row>57</xdr:row>
      <xdr:rowOff>78317</xdr:rowOff>
    </xdr:to>
    <xdr:sp macro="" textlink="">
      <xdr:nvSpPr>
        <xdr:cNvPr id="72" name="Left Brace 71">
          <a:extLst>
            <a:ext uri="{FF2B5EF4-FFF2-40B4-BE49-F238E27FC236}">
              <a16:creationId xmlns:a16="http://schemas.microsoft.com/office/drawing/2014/main" id="{090C0A1C-BDD6-4790-BFFF-4D8E7AF59736}"/>
            </a:ext>
          </a:extLst>
        </xdr:cNvPr>
        <xdr:cNvSpPr/>
      </xdr:nvSpPr>
      <xdr:spPr>
        <a:xfrm>
          <a:off x="2686585" y="2925234"/>
          <a:ext cx="895456" cy="7560733"/>
        </a:xfrm>
        <a:prstGeom prst="leftBrace">
          <a:avLst>
            <a:gd name="adj1" fmla="val 59839"/>
            <a:gd name="adj2" fmla="val 49915"/>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fLocksWithSheet="0"/>
  </xdr:twoCellAnchor>
  <xdr:twoCellAnchor>
    <xdr:from>
      <xdr:col>5</xdr:col>
      <xdr:colOff>26359</xdr:colOff>
      <xdr:row>3</xdr:row>
      <xdr:rowOff>3</xdr:rowOff>
    </xdr:from>
    <xdr:to>
      <xdr:col>23</xdr:col>
      <xdr:colOff>1197429</xdr:colOff>
      <xdr:row>3</xdr:row>
      <xdr:rowOff>136070</xdr:rowOff>
    </xdr:to>
    <xdr:sp macro="" textlink="">
      <xdr:nvSpPr>
        <xdr:cNvPr id="73" name="Left Brace 72">
          <a:extLst>
            <a:ext uri="{FF2B5EF4-FFF2-40B4-BE49-F238E27FC236}">
              <a16:creationId xmlns:a16="http://schemas.microsoft.com/office/drawing/2014/main" id="{740DB66F-8A4C-4B8F-AF1A-0BE4F81AD2C4}"/>
            </a:ext>
          </a:extLst>
        </xdr:cNvPr>
        <xdr:cNvSpPr/>
      </xdr:nvSpPr>
      <xdr:spPr>
        <a:xfrm rot="5400000">
          <a:off x="10291110" y="-6418462"/>
          <a:ext cx="136067" cy="14061570"/>
        </a:xfrm>
        <a:prstGeom prst="leftBrace">
          <a:avLst>
            <a:gd name="adj1" fmla="val 123039"/>
            <a:gd name="adj2" fmla="val 84830"/>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fLocksWithSheet="0"/>
  </xdr:twoCellAnchor>
  <xdr:twoCellAnchor>
    <xdr:from>
      <xdr:col>2</xdr:col>
      <xdr:colOff>15741</xdr:colOff>
      <xdr:row>15</xdr:row>
      <xdr:rowOff>159543</xdr:rowOff>
    </xdr:from>
    <xdr:to>
      <xdr:col>4</xdr:col>
      <xdr:colOff>9982</xdr:colOff>
      <xdr:row>18</xdr:row>
      <xdr:rowOff>100869</xdr:rowOff>
    </xdr:to>
    <xdr:sp macro="" textlink="">
      <xdr:nvSpPr>
        <xdr:cNvPr id="74" name="Rectangle: Rounded Corners 73">
          <a:extLst>
            <a:ext uri="{FF2B5EF4-FFF2-40B4-BE49-F238E27FC236}">
              <a16:creationId xmlns:a16="http://schemas.microsoft.com/office/drawing/2014/main" id="{1953ED12-D638-4216-9FD2-04D9D15C4E93}"/>
            </a:ext>
          </a:extLst>
        </xdr:cNvPr>
        <xdr:cNvSpPr/>
      </xdr:nvSpPr>
      <xdr:spPr>
        <a:xfrm rot="20700000">
          <a:off x="1143879" y="2794117"/>
          <a:ext cx="2595039" cy="468241"/>
        </a:xfrm>
        <a:prstGeom prst="roundRect">
          <a:avLst/>
        </a:prstGeom>
        <a:solidFill>
          <a:schemeClr val="bg1"/>
        </a:solidFill>
        <a:ln w="38100" cap="flat" cmpd="sng">
          <a:solidFill>
            <a:srgbClr val="C00000"/>
          </a:solidFill>
          <a:prstDash val="lgDashDotDot"/>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a:solidFill>
                <a:srgbClr val="C00000"/>
              </a:solidFill>
              <a:latin typeface="Arial" panose="020B0604020202020204" pitchFamily="34" charset="0"/>
              <a:cs typeface="Arial" panose="020B0604020202020204" pitchFamily="34" charset="0"/>
            </a:rPr>
            <a:t>Esimerkki</a:t>
          </a:r>
          <a:r>
            <a:rPr lang="en-US" sz="2400" baseline="0">
              <a:solidFill>
                <a:srgbClr val="C00000"/>
              </a:solidFill>
              <a:latin typeface="Arial" panose="020B0604020202020204" pitchFamily="34" charset="0"/>
              <a:cs typeface="Arial" panose="020B0604020202020204" pitchFamily="34" charset="0"/>
            </a:rPr>
            <a:t> sisältö</a:t>
          </a:r>
          <a:endParaRPr lang="en-US" sz="2400">
            <a:solidFill>
              <a:srgbClr val="C00000"/>
            </a:solidFill>
            <a:latin typeface="Arial" panose="020B0604020202020204" pitchFamily="34" charset="0"/>
            <a:cs typeface="Arial" panose="020B0604020202020204" pitchFamily="34" charset="0"/>
          </a:endParaRPr>
        </a:p>
      </xdr:txBody>
    </xdr:sp>
    <xdr:clientData fLocksWithSheet="0"/>
  </xdr:twoCellAnchor>
  <xdr:twoCellAnchor>
    <xdr:from>
      <xdr:col>0</xdr:col>
      <xdr:colOff>259945</xdr:colOff>
      <xdr:row>0</xdr:row>
      <xdr:rowOff>103221</xdr:rowOff>
    </xdr:from>
    <xdr:to>
      <xdr:col>1</xdr:col>
      <xdr:colOff>127000</xdr:colOff>
      <xdr:row>4</xdr:row>
      <xdr:rowOff>95639</xdr:rowOff>
    </xdr:to>
    <xdr:sp macro="" textlink="">
      <xdr:nvSpPr>
        <xdr:cNvPr id="75" name="Oval 74">
          <a:extLst>
            <a:ext uri="{FF2B5EF4-FFF2-40B4-BE49-F238E27FC236}">
              <a16:creationId xmlns:a16="http://schemas.microsoft.com/office/drawing/2014/main" id="{4137D9BD-BE41-4062-992C-6144E05E6B84}"/>
            </a:ext>
          </a:extLst>
        </xdr:cNvPr>
        <xdr:cNvSpPr/>
      </xdr:nvSpPr>
      <xdr:spPr>
        <a:xfrm>
          <a:off x="259945" y="103221"/>
          <a:ext cx="692555" cy="7036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400">
              <a:latin typeface="Arial" panose="020B0604020202020204" pitchFamily="34" charset="0"/>
              <a:cs typeface="Arial" panose="020B0604020202020204" pitchFamily="34" charset="0"/>
            </a:rPr>
            <a:t>E</a:t>
          </a:r>
        </a:p>
      </xdr:txBody>
    </xdr:sp>
    <xdr:clientData fLocksWithSheet="0"/>
  </xdr:twoCellAnchor>
  <xdr:twoCellAnchor>
    <xdr:from>
      <xdr:col>2</xdr:col>
      <xdr:colOff>336812</xdr:colOff>
      <xdr:row>61</xdr:row>
      <xdr:rowOff>84460</xdr:rowOff>
    </xdr:from>
    <xdr:to>
      <xdr:col>5</xdr:col>
      <xdr:colOff>50845</xdr:colOff>
      <xdr:row>65</xdr:row>
      <xdr:rowOff>61817</xdr:rowOff>
    </xdr:to>
    <xdr:grpSp>
      <xdr:nvGrpSpPr>
        <xdr:cNvPr id="84" name="Group 83">
          <a:extLst>
            <a:ext uri="{FF2B5EF4-FFF2-40B4-BE49-F238E27FC236}">
              <a16:creationId xmlns:a16="http://schemas.microsoft.com/office/drawing/2014/main" id="{DBC7E381-9B1A-4411-A50D-D69DA7D0F9AA}"/>
            </a:ext>
          </a:extLst>
        </xdr:cNvPr>
        <xdr:cNvGrpSpPr/>
      </xdr:nvGrpSpPr>
      <xdr:grpSpPr>
        <a:xfrm>
          <a:off x="1473462" y="10942960"/>
          <a:ext cx="2514383" cy="688557"/>
          <a:chOff x="2304552" y="2333090"/>
          <a:chExt cx="2732640" cy="1990618"/>
        </a:xfrm>
      </xdr:grpSpPr>
      <xdr:sp macro="" textlink="">
        <xdr:nvSpPr>
          <xdr:cNvPr id="85" name="Rectangle: Rounded Corners 84">
            <a:extLst>
              <a:ext uri="{FF2B5EF4-FFF2-40B4-BE49-F238E27FC236}">
                <a16:creationId xmlns:a16="http://schemas.microsoft.com/office/drawing/2014/main" id="{B0100A2E-2699-4F31-AE08-2C6959EA057D}"/>
              </a:ext>
            </a:extLst>
          </xdr:cNvPr>
          <xdr:cNvSpPr/>
        </xdr:nvSpPr>
        <xdr:spPr>
          <a:xfrm>
            <a:off x="2304552" y="2333090"/>
            <a:ext cx="2732640" cy="1990618"/>
          </a:xfrm>
          <a:prstGeom prst="roundRect">
            <a:avLst>
              <a:gd name="adj" fmla="val 519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Connector 85">
            <a:extLst>
              <a:ext uri="{FF2B5EF4-FFF2-40B4-BE49-F238E27FC236}">
                <a16:creationId xmlns:a16="http://schemas.microsoft.com/office/drawing/2014/main" id="{3173FAEE-990C-4672-999C-42C312A1665A}"/>
              </a:ext>
            </a:extLst>
          </xdr:cNvPr>
          <xdr:cNvCxnSpPr/>
        </xdr:nvCxnSpPr>
        <xdr:spPr>
          <a:xfrm>
            <a:off x="2340225" y="2347360"/>
            <a:ext cx="2661292" cy="192640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7" name="Straight Connector 86">
            <a:extLst>
              <a:ext uri="{FF2B5EF4-FFF2-40B4-BE49-F238E27FC236}">
                <a16:creationId xmlns:a16="http://schemas.microsoft.com/office/drawing/2014/main" id="{348F087B-9C09-460B-BAE5-7799CD2B4EF4}"/>
              </a:ext>
            </a:extLst>
          </xdr:cNvPr>
          <xdr:cNvCxnSpPr/>
        </xdr:nvCxnSpPr>
        <xdr:spPr>
          <a:xfrm flipH="1">
            <a:off x="2347360" y="2375899"/>
            <a:ext cx="2654157" cy="189786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fLocksWithSheet="0"/>
  </xdr:twoCellAnchor>
  <xdr:twoCellAnchor>
    <xdr:from>
      <xdr:col>2</xdr:col>
      <xdr:colOff>259620</xdr:colOff>
      <xdr:row>69</xdr:row>
      <xdr:rowOff>75388</xdr:rowOff>
    </xdr:from>
    <xdr:to>
      <xdr:col>4</xdr:col>
      <xdr:colOff>194232</xdr:colOff>
      <xdr:row>73</xdr:row>
      <xdr:rowOff>52746</xdr:rowOff>
    </xdr:to>
    <xdr:sp macro="" textlink="">
      <xdr:nvSpPr>
        <xdr:cNvPr id="88" name="Rectangle: Rounded Corners 87">
          <a:extLst>
            <a:ext uri="{FF2B5EF4-FFF2-40B4-BE49-F238E27FC236}">
              <a16:creationId xmlns:a16="http://schemas.microsoft.com/office/drawing/2014/main" id="{B0CDD844-3853-45C7-8931-268C21A76812}"/>
            </a:ext>
          </a:extLst>
        </xdr:cNvPr>
        <xdr:cNvSpPr/>
      </xdr:nvSpPr>
      <xdr:spPr>
        <a:xfrm>
          <a:off x="1387758" y="19429377"/>
          <a:ext cx="2535410" cy="679912"/>
        </a:xfrm>
        <a:prstGeom prst="roundRect">
          <a:avLst>
            <a:gd name="adj" fmla="val 519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2</xdr:col>
      <xdr:colOff>254604</xdr:colOff>
      <xdr:row>77</xdr:row>
      <xdr:rowOff>43259</xdr:rowOff>
    </xdr:from>
    <xdr:to>
      <xdr:col>4</xdr:col>
      <xdr:colOff>189216</xdr:colOff>
      <xdr:row>81</xdr:row>
      <xdr:rowOff>20616</xdr:rowOff>
    </xdr:to>
    <xdr:sp macro="" textlink="">
      <xdr:nvSpPr>
        <xdr:cNvPr id="89" name="Rectangle: Rounded Corners 88">
          <a:extLst>
            <a:ext uri="{FF2B5EF4-FFF2-40B4-BE49-F238E27FC236}">
              <a16:creationId xmlns:a16="http://schemas.microsoft.com/office/drawing/2014/main" id="{FA11ADFE-27AC-4742-A5EF-ABC0931B6A22}"/>
            </a:ext>
          </a:extLst>
        </xdr:cNvPr>
        <xdr:cNvSpPr/>
      </xdr:nvSpPr>
      <xdr:spPr>
        <a:xfrm>
          <a:off x="1382742" y="20802355"/>
          <a:ext cx="2535410" cy="686665"/>
        </a:xfrm>
        <a:prstGeom prst="roundRect">
          <a:avLst>
            <a:gd name="adj" fmla="val 5197"/>
          </a:avLst>
        </a:prstGeom>
        <a:noFill/>
        <a:ln w="57150">
          <a:solidFill>
            <a:srgbClr val="92D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4</xdr:col>
      <xdr:colOff>199561</xdr:colOff>
      <xdr:row>61</xdr:row>
      <xdr:rowOff>169636</xdr:rowOff>
    </xdr:from>
    <xdr:to>
      <xdr:col>5</xdr:col>
      <xdr:colOff>385343</xdr:colOff>
      <xdr:row>64</xdr:row>
      <xdr:rowOff>63847</xdr:rowOff>
    </xdr:to>
    <xdr:sp macro="" textlink="" fLocksText="0">
      <xdr:nvSpPr>
        <xdr:cNvPr id="90" name="Oval 89">
          <a:extLst>
            <a:ext uri="{FF2B5EF4-FFF2-40B4-BE49-F238E27FC236}">
              <a16:creationId xmlns:a16="http://schemas.microsoft.com/office/drawing/2014/main" id="{DDEBB398-FDB6-47A9-BF5A-5D16DF537AEC}"/>
            </a:ext>
          </a:extLst>
        </xdr:cNvPr>
        <xdr:cNvSpPr/>
      </xdr:nvSpPr>
      <xdr:spPr>
        <a:xfrm>
          <a:off x="3928497" y="18111764"/>
          <a:ext cx="408708" cy="421126"/>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1</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538339</xdr:colOff>
      <xdr:row>2</xdr:row>
      <xdr:rowOff>24652</xdr:rowOff>
    </xdr:from>
    <xdr:to>
      <xdr:col>2</xdr:col>
      <xdr:colOff>271639</xdr:colOff>
      <xdr:row>5</xdr:row>
      <xdr:rowOff>28886</xdr:rowOff>
    </xdr:to>
    <xdr:sp macro="" textlink="">
      <xdr:nvSpPr>
        <xdr:cNvPr id="4" name="Oval 3">
          <a:extLst>
            <a:ext uri="{FF2B5EF4-FFF2-40B4-BE49-F238E27FC236}">
              <a16:creationId xmlns:a16="http://schemas.microsoft.com/office/drawing/2014/main" id="{4A6D37A4-6532-42B6-A5AE-DD039449FC59}"/>
            </a:ext>
          </a:extLst>
        </xdr:cNvPr>
        <xdr:cNvSpPr/>
      </xdr:nvSpPr>
      <xdr:spPr>
        <a:xfrm>
          <a:off x="538339" y="862852"/>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D</a:t>
          </a:r>
        </a:p>
      </xdr:txBody>
    </xdr:sp>
    <xdr:clientData fLocksWithSheet="0"/>
  </xdr:twoCellAnchor>
  <xdr:twoCellAnchor>
    <xdr:from>
      <xdr:col>3</xdr:col>
      <xdr:colOff>119820</xdr:colOff>
      <xdr:row>2</xdr:row>
      <xdr:rowOff>18109</xdr:rowOff>
    </xdr:from>
    <xdr:to>
      <xdr:col>4</xdr:col>
      <xdr:colOff>424620</xdr:colOff>
      <xdr:row>5</xdr:row>
      <xdr:rowOff>22343</xdr:rowOff>
    </xdr:to>
    <xdr:sp macro="" textlink="">
      <xdr:nvSpPr>
        <xdr:cNvPr id="5" name="Oval 4">
          <a:extLst>
            <a:ext uri="{FF2B5EF4-FFF2-40B4-BE49-F238E27FC236}">
              <a16:creationId xmlns:a16="http://schemas.microsoft.com/office/drawing/2014/main" id="{D8444563-2188-444D-B40D-697616B76135}"/>
            </a:ext>
          </a:extLst>
        </xdr:cNvPr>
        <xdr:cNvSpPr/>
      </xdr:nvSpPr>
      <xdr:spPr>
        <a:xfrm>
          <a:off x="2424870" y="856309"/>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C</a:t>
          </a:r>
        </a:p>
      </xdr:txBody>
    </xdr:sp>
    <xdr:clientData fLocksWithSheet="0"/>
  </xdr:twoCellAnchor>
  <xdr:twoCellAnchor>
    <xdr:from>
      <xdr:col>7</xdr:col>
      <xdr:colOff>419449</xdr:colOff>
      <xdr:row>2</xdr:row>
      <xdr:rowOff>32955</xdr:rowOff>
    </xdr:from>
    <xdr:to>
      <xdr:col>8</xdr:col>
      <xdr:colOff>433585</xdr:colOff>
      <xdr:row>5</xdr:row>
      <xdr:rowOff>37189</xdr:rowOff>
    </xdr:to>
    <xdr:sp macro="" textlink="">
      <xdr:nvSpPr>
        <xdr:cNvPr id="6" name="Oval 5">
          <a:extLst>
            <a:ext uri="{FF2B5EF4-FFF2-40B4-BE49-F238E27FC236}">
              <a16:creationId xmlns:a16="http://schemas.microsoft.com/office/drawing/2014/main" id="{0614EE4E-8AA0-47B4-8A8C-7E45DBDA5F03}"/>
            </a:ext>
          </a:extLst>
        </xdr:cNvPr>
        <xdr:cNvSpPr/>
      </xdr:nvSpPr>
      <xdr:spPr>
        <a:xfrm>
          <a:off x="7201249" y="871155"/>
          <a:ext cx="560236"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B</a:t>
          </a:r>
        </a:p>
      </xdr:txBody>
    </xdr:sp>
    <xdr:clientData fLocksWithSheet="0"/>
  </xdr:twoCellAnchor>
  <xdr:twoCellAnchor>
    <xdr:from>
      <xdr:col>9</xdr:col>
      <xdr:colOff>111257</xdr:colOff>
      <xdr:row>2</xdr:row>
      <xdr:rowOff>33232</xdr:rowOff>
    </xdr:from>
    <xdr:to>
      <xdr:col>10</xdr:col>
      <xdr:colOff>397007</xdr:colOff>
      <xdr:row>5</xdr:row>
      <xdr:rowOff>37466</xdr:rowOff>
    </xdr:to>
    <xdr:sp macro="" textlink="">
      <xdr:nvSpPr>
        <xdr:cNvPr id="7" name="Oval 6">
          <a:extLst>
            <a:ext uri="{FF2B5EF4-FFF2-40B4-BE49-F238E27FC236}">
              <a16:creationId xmlns:a16="http://schemas.microsoft.com/office/drawing/2014/main" id="{A20AB9B4-CD34-45AA-B6CD-73CBB358194A}"/>
            </a:ext>
          </a:extLst>
        </xdr:cNvPr>
        <xdr:cNvSpPr/>
      </xdr:nvSpPr>
      <xdr:spPr>
        <a:xfrm>
          <a:off x="9153657" y="871432"/>
          <a:ext cx="488950" cy="4868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A</a:t>
          </a:r>
        </a:p>
      </xdr:txBody>
    </xdr:sp>
    <xdr:clientData fLocksWithSheet="0"/>
  </xdr:twoCellAnchor>
  <xdr:twoCellAnchor>
    <xdr:from>
      <xdr:col>9</xdr:col>
      <xdr:colOff>20622</xdr:colOff>
      <xdr:row>4</xdr:row>
      <xdr:rowOff>49214</xdr:rowOff>
    </xdr:from>
    <xdr:to>
      <xdr:col>9</xdr:col>
      <xdr:colOff>147622</xdr:colOff>
      <xdr:row>6</xdr:row>
      <xdr:rowOff>1588</xdr:rowOff>
    </xdr:to>
    <xdr:sp macro="" textlink="">
      <xdr:nvSpPr>
        <xdr:cNvPr id="30" name="Isosceles Triangle 29">
          <a:extLst>
            <a:ext uri="{FF2B5EF4-FFF2-40B4-BE49-F238E27FC236}">
              <a16:creationId xmlns:a16="http://schemas.microsoft.com/office/drawing/2014/main" id="{B59B3252-2323-41A0-8D1E-CFE7323A8C99}"/>
            </a:ext>
          </a:extLst>
        </xdr:cNvPr>
        <xdr:cNvSpPr/>
      </xdr:nvSpPr>
      <xdr:spPr>
        <a:xfrm rot="5400000">
          <a:off x="8950717" y="1435427"/>
          <a:ext cx="359425"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6</xdr:row>
      <xdr:rowOff>30398</xdr:rowOff>
    </xdr:from>
    <xdr:to>
      <xdr:col>6</xdr:col>
      <xdr:colOff>1205923</xdr:colOff>
      <xdr:row>6</xdr:row>
      <xdr:rowOff>157398</xdr:rowOff>
    </xdr:to>
    <xdr:sp macro="" textlink="">
      <xdr:nvSpPr>
        <xdr:cNvPr id="53" name="Isosceles Triangle 52">
          <a:extLst>
            <a:ext uri="{FF2B5EF4-FFF2-40B4-BE49-F238E27FC236}">
              <a16:creationId xmlns:a16="http://schemas.microsoft.com/office/drawing/2014/main" id="{872764FE-769A-48E0-8FB6-3D588E67B127}"/>
            </a:ext>
          </a:extLst>
        </xdr:cNvPr>
        <xdr:cNvSpPr/>
      </xdr:nvSpPr>
      <xdr:spPr>
        <a:xfrm rot="10800000">
          <a:off x="5166386" y="1706798"/>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8</xdr:row>
      <xdr:rowOff>29297</xdr:rowOff>
    </xdr:from>
    <xdr:to>
      <xdr:col>6</xdr:col>
      <xdr:colOff>1205923</xdr:colOff>
      <xdr:row>8</xdr:row>
      <xdr:rowOff>156297</xdr:rowOff>
    </xdr:to>
    <xdr:sp macro="" textlink="">
      <xdr:nvSpPr>
        <xdr:cNvPr id="54" name="Isosceles Triangle 53">
          <a:extLst>
            <a:ext uri="{FF2B5EF4-FFF2-40B4-BE49-F238E27FC236}">
              <a16:creationId xmlns:a16="http://schemas.microsoft.com/office/drawing/2014/main" id="{3F65B258-4D51-45AE-9461-E1D8EE94E375}"/>
            </a:ext>
          </a:extLst>
        </xdr:cNvPr>
        <xdr:cNvSpPr/>
      </xdr:nvSpPr>
      <xdr:spPr>
        <a:xfrm rot="10800000">
          <a:off x="5163181" y="2242895"/>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10</xdr:row>
      <xdr:rowOff>28196</xdr:rowOff>
    </xdr:from>
    <xdr:to>
      <xdr:col>6</xdr:col>
      <xdr:colOff>1205923</xdr:colOff>
      <xdr:row>10</xdr:row>
      <xdr:rowOff>155429</xdr:rowOff>
    </xdr:to>
    <xdr:sp macro="" textlink="">
      <xdr:nvSpPr>
        <xdr:cNvPr id="55" name="Isosceles Triangle 54">
          <a:extLst>
            <a:ext uri="{FF2B5EF4-FFF2-40B4-BE49-F238E27FC236}">
              <a16:creationId xmlns:a16="http://schemas.microsoft.com/office/drawing/2014/main" id="{DDFD36CE-4953-49CA-8110-82632D431114}"/>
            </a:ext>
          </a:extLst>
        </xdr:cNvPr>
        <xdr:cNvSpPr/>
      </xdr:nvSpPr>
      <xdr:spPr>
        <a:xfrm rot="10800000">
          <a:off x="5163181" y="2775906"/>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12</xdr:row>
      <xdr:rowOff>27328</xdr:rowOff>
    </xdr:from>
    <xdr:to>
      <xdr:col>6</xdr:col>
      <xdr:colOff>1205923</xdr:colOff>
      <xdr:row>12</xdr:row>
      <xdr:rowOff>154561</xdr:rowOff>
    </xdr:to>
    <xdr:sp macro="" textlink="">
      <xdr:nvSpPr>
        <xdr:cNvPr id="56" name="Isosceles Triangle 55">
          <a:extLst>
            <a:ext uri="{FF2B5EF4-FFF2-40B4-BE49-F238E27FC236}">
              <a16:creationId xmlns:a16="http://schemas.microsoft.com/office/drawing/2014/main" id="{11E6BA0D-903B-417F-907A-285A64BD7746}"/>
            </a:ext>
          </a:extLst>
        </xdr:cNvPr>
        <xdr:cNvSpPr/>
      </xdr:nvSpPr>
      <xdr:spPr>
        <a:xfrm rot="10800000">
          <a:off x="5163181" y="3309150"/>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14</xdr:row>
      <xdr:rowOff>26460</xdr:rowOff>
    </xdr:from>
    <xdr:to>
      <xdr:col>6</xdr:col>
      <xdr:colOff>1205923</xdr:colOff>
      <xdr:row>14</xdr:row>
      <xdr:rowOff>153693</xdr:rowOff>
    </xdr:to>
    <xdr:sp macro="" textlink="">
      <xdr:nvSpPr>
        <xdr:cNvPr id="57" name="Isosceles Triangle 56">
          <a:extLst>
            <a:ext uri="{FF2B5EF4-FFF2-40B4-BE49-F238E27FC236}">
              <a16:creationId xmlns:a16="http://schemas.microsoft.com/office/drawing/2014/main" id="{7FA4EFBC-14C0-465F-BF27-F5E28E8708F4}"/>
            </a:ext>
          </a:extLst>
        </xdr:cNvPr>
        <xdr:cNvSpPr/>
      </xdr:nvSpPr>
      <xdr:spPr>
        <a:xfrm rot="10800000">
          <a:off x="5163181" y="3842395"/>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16</xdr:row>
      <xdr:rowOff>25592</xdr:rowOff>
    </xdr:from>
    <xdr:to>
      <xdr:col>6</xdr:col>
      <xdr:colOff>1205923</xdr:colOff>
      <xdr:row>16</xdr:row>
      <xdr:rowOff>152592</xdr:rowOff>
    </xdr:to>
    <xdr:sp macro="" textlink="">
      <xdr:nvSpPr>
        <xdr:cNvPr id="58" name="Isosceles Triangle 57">
          <a:extLst>
            <a:ext uri="{FF2B5EF4-FFF2-40B4-BE49-F238E27FC236}">
              <a16:creationId xmlns:a16="http://schemas.microsoft.com/office/drawing/2014/main" id="{431223CA-A121-4628-856A-B15372147AD1}"/>
            </a:ext>
          </a:extLst>
        </xdr:cNvPr>
        <xdr:cNvSpPr/>
      </xdr:nvSpPr>
      <xdr:spPr>
        <a:xfrm rot="10800000">
          <a:off x="5163181" y="4375639"/>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18</xdr:row>
      <xdr:rowOff>24491</xdr:rowOff>
    </xdr:from>
    <xdr:to>
      <xdr:col>6</xdr:col>
      <xdr:colOff>1205923</xdr:colOff>
      <xdr:row>18</xdr:row>
      <xdr:rowOff>151724</xdr:rowOff>
    </xdr:to>
    <xdr:sp macro="" textlink="">
      <xdr:nvSpPr>
        <xdr:cNvPr id="59" name="Isosceles Triangle 58">
          <a:extLst>
            <a:ext uri="{FF2B5EF4-FFF2-40B4-BE49-F238E27FC236}">
              <a16:creationId xmlns:a16="http://schemas.microsoft.com/office/drawing/2014/main" id="{DA7D4CC0-775F-46D1-887A-0B19FD5D76B7}"/>
            </a:ext>
          </a:extLst>
        </xdr:cNvPr>
        <xdr:cNvSpPr/>
      </xdr:nvSpPr>
      <xdr:spPr>
        <a:xfrm rot="10800000">
          <a:off x="5163181" y="4908650"/>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57578</xdr:colOff>
      <xdr:row>5</xdr:row>
      <xdr:rowOff>24543</xdr:rowOff>
    </xdr:from>
    <xdr:to>
      <xdr:col>5</xdr:col>
      <xdr:colOff>436925</xdr:colOff>
      <xdr:row>35</xdr:row>
      <xdr:rowOff>121411</xdr:rowOff>
    </xdr:to>
    <xdr:sp macro="" textlink="">
      <xdr:nvSpPr>
        <xdr:cNvPr id="61" name="Isosceles Triangle 60">
          <a:extLst>
            <a:ext uri="{FF2B5EF4-FFF2-40B4-BE49-F238E27FC236}">
              <a16:creationId xmlns:a16="http://schemas.microsoft.com/office/drawing/2014/main" id="{AD421DB8-723B-436F-9E1A-41941CAEBCD5}"/>
            </a:ext>
          </a:extLst>
        </xdr:cNvPr>
        <xdr:cNvSpPr/>
      </xdr:nvSpPr>
      <xdr:spPr>
        <a:xfrm rot="5400000">
          <a:off x="1524161" y="3987501"/>
          <a:ext cx="5648749" cy="3793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128418</xdr:colOff>
      <xdr:row>5</xdr:row>
      <xdr:rowOff>66255</xdr:rowOff>
    </xdr:from>
    <xdr:to>
      <xdr:col>7</xdr:col>
      <xdr:colOff>507765</xdr:colOff>
      <xdr:row>35</xdr:row>
      <xdr:rowOff>163122</xdr:rowOff>
    </xdr:to>
    <xdr:sp macro="" textlink="">
      <xdr:nvSpPr>
        <xdr:cNvPr id="62" name="Isosceles Triangle 61">
          <a:extLst>
            <a:ext uri="{FF2B5EF4-FFF2-40B4-BE49-F238E27FC236}">
              <a16:creationId xmlns:a16="http://schemas.microsoft.com/office/drawing/2014/main" id="{74C8B346-7C78-43BC-9F04-6CAA40436E5E}"/>
            </a:ext>
          </a:extLst>
        </xdr:cNvPr>
        <xdr:cNvSpPr/>
      </xdr:nvSpPr>
      <xdr:spPr>
        <a:xfrm rot="5400000">
          <a:off x="4280645" y="4029212"/>
          <a:ext cx="5648748" cy="3793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20</xdr:row>
      <xdr:rowOff>23625</xdr:rowOff>
    </xdr:from>
    <xdr:to>
      <xdr:col>6</xdr:col>
      <xdr:colOff>1205923</xdr:colOff>
      <xdr:row>20</xdr:row>
      <xdr:rowOff>150625</xdr:rowOff>
    </xdr:to>
    <xdr:sp macro="" textlink="">
      <xdr:nvSpPr>
        <xdr:cNvPr id="71" name="Isosceles Triangle 70">
          <a:extLst>
            <a:ext uri="{FF2B5EF4-FFF2-40B4-BE49-F238E27FC236}">
              <a16:creationId xmlns:a16="http://schemas.microsoft.com/office/drawing/2014/main" id="{DE0B0013-0116-4FEB-8019-FF3F5B3995E6}"/>
            </a:ext>
          </a:extLst>
        </xdr:cNvPr>
        <xdr:cNvSpPr/>
      </xdr:nvSpPr>
      <xdr:spPr>
        <a:xfrm rot="10800000">
          <a:off x="5163181" y="5441896"/>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22</xdr:row>
      <xdr:rowOff>25284</xdr:rowOff>
    </xdr:from>
    <xdr:to>
      <xdr:col>6</xdr:col>
      <xdr:colOff>1205923</xdr:colOff>
      <xdr:row>22</xdr:row>
      <xdr:rowOff>152284</xdr:rowOff>
    </xdr:to>
    <xdr:sp macro="" textlink="">
      <xdr:nvSpPr>
        <xdr:cNvPr id="72" name="Isosceles Triangle 71">
          <a:extLst>
            <a:ext uri="{FF2B5EF4-FFF2-40B4-BE49-F238E27FC236}">
              <a16:creationId xmlns:a16="http://schemas.microsoft.com/office/drawing/2014/main" id="{9BBB5940-AA80-492E-9485-47975EBBC118}"/>
            </a:ext>
          </a:extLst>
        </xdr:cNvPr>
        <xdr:cNvSpPr/>
      </xdr:nvSpPr>
      <xdr:spPr>
        <a:xfrm rot="10800000">
          <a:off x="5163181" y="5799630"/>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24</xdr:row>
      <xdr:rowOff>26943</xdr:rowOff>
    </xdr:from>
    <xdr:to>
      <xdr:col>6</xdr:col>
      <xdr:colOff>1205923</xdr:colOff>
      <xdr:row>24</xdr:row>
      <xdr:rowOff>154176</xdr:rowOff>
    </xdr:to>
    <xdr:sp macro="" textlink="">
      <xdr:nvSpPr>
        <xdr:cNvPr id="73" name="Isosceles Triangle 72">
          <a:extLst>
            <a:ext uri="{FF2B5EF4-FFF2-40B4-BE49-F238E27FC236}">
              <a16:creationId xmlns:a16="http://schemas.microsoft.com/office/drawing/2014/main" id="{8A126446-B0D9-4B74-BE17-752AC5CB8C31}"/>
            </a:ext>
          </a:extLst>
        </xdr:cNvPr>
        <xdr:cNvSpPr/>
      </xdr:nvSpPr>
      <xdr:spPr>
        <a:xfrm rot="10800000">
          <a:off x="5163181" y="6157364"/>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26</xdr:row>
      <xdr:rowOff>28835</xdr:rowOff>
    </xdr:from>
    <xdr:to>
      <xdr:col>6</xdr:col>
      <xdr:colOff>1205923</xdr:colOff>
      <xdr:row>26</xdr:row>
      <xdr:rowOff>156068</xdr:rowOff>
    </xdr:to>
    <xdr:sp macro="" textlink="">
      <xdr:nvSpPr>
        <xdr:cNvPr id="74" name="Isosceles Triangle 73">
          <a:extLst>
            <a:ext uri="{FF2B5EF4-FFF2-40B4-BE49-F238E27FC236}">
              <a16:creationId xmlns:a16="http://schemas.microsoft.com/office/drawing/2014/main" id="{02AEEADB-AB2C-45E9-99F3-BB5BA02AC09C}"/>
            </a:ext>
          </a:extLst>
        </xdr:cNvPr>
        <xdr:cNvSpPr/>
      </xdr:nvSpPr>
      <xdr:spPr>
        <a:xfrm rot="10800000">
          <a:off x="5163181" y="6515330"/>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28</xdr:row>
      <xdr:rowOff>30727</xdr:rowOff>
    </xdr:from>
    <xdr:to>
      <xdr:col>6</xdr:col>
      <xdr:colOff>1205923</xdr:colOff>
      <xdr:row>28</xdr:row>
      <xdr:rowOff>157960</xdr:rowOff>
    </xdr:to>
    <xdr:sp macro="" textlink="">
      <xdr:nvSpPr>
        <xdr:cNvPr id="75" name="Isosceles Triangle 74">
          <a:extLst>
            <a:ext uri="{FF2B5EF4-FFF2-40B4-BE49-F238E27FC236}">
              <a16:creationId xmlns:a16="http://schemas.microsoft.com/office/drawing/2014/main" id="{2C5BB918-5DAD-412E-8419-1C381C7124DD}"/>
            </a:ext>
          </a:extLst>
        </xdr:cNvPr>
        <xdr:cNvSpPr/>
      </xdr:nvSpPr>
      <xdr:spPr>
        <a:xfrm rot="10800000">
          <a:off x="5163181" y="6873297"/>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34</xdr:row>
      <xdr:rowOff>36403</xdr:rowOff>
    </xdr:from>
    <xdr:to>
      <xdr:col>6</xdr:col>
      <xdr:colOff>1205923</xdr:colOff>
      <xdr:row>34</xdr:row>
      <xdr:rowOff>163403</xdr:rowOff>
    </xdr:to>
    <xdr:sp macro="" textlink="">
      <xdr:nvSpPr>
        <xdr:cNvPr id="76" name="Isosceles Triangle 75">
          <a:extLst>
            <a:ext uri="{FF2B5EF4-FFF2-40B4-BE49-F238E27FC236}">
              <a16:creationId xmlns:a16="http://schemas.microsoft.com/office/drawing/2014/main" id="{48965E63-4EC5-44DD-9395-7B615075542B}"/>
            </a:ext>
          </a:extLst>
        </xdr:cNvPr>
        <xdr:cNvSpPr/>
      </xdr:nvSpPr>
      <xdr:spPr>
        <a:xfrm rot="10800000">
          <a:off x="5163181" y="7947197"/>
          <a:ext cx="62423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30</xdr:row>
      <xdr:rowOff>32619</xdr:rowOff>
    </xdr:from>
    <xdr:to>
      <xdr:col>6</xdr:col>
      <xdr:colOff>1205923</xdr:colOff>
      <xdr:row>30</xdr:row>
      <xdr:rowOff>159852</xdr:rowOff>
    </xdr:to>
    <xdr:sp macro="" textlink="">
      <xdr:nvSpPr>
        <xdr:cNvPr id="78" name="Isosceles Triangle 77">
          <a:extLst>
            <a:ext uri="{FF2B5EF4-FFF2-40B4-BE49-F238E27FC236}">
              <a16:creationId xmlns:a16="http://schemas.microsoft.com/office/drawing/2014/main" id="{76E8001C-0BD1-417E-97A9-12E2F4810CEE}"/>
            </a:ext>
          </a:extLst>
        </xdr:cNvPr>
        <xdr:cNvSpPr/>
      </xdr:nvSpPr>
      <xdr:spPr>
        <a:xfrm rot="10800000">
          <a:off x="5163181" y="7231264"/>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581686</xdr:colOff>
      <xdr:row>32</xdr:row>
      <xdr:rowOff>34511</xdr:rowOff>
    </xdr:from>
    <xdr:to>
      <xdr:col>6</xdr:col>
      <xdr:colOff>1205923</xdr:colOff>
      <xdr:row>32</xdr:row>
      <xdr:rowOff>161744</xdr:rowOff>
    </xdr:to>
    <xdr:sp macro="" textlink="">
      <xdr:nvSpPr>
        <xdr:cNvPr id="79" name="Isosceles Triangle 78">
          <a:extLst>
            <a:ext uri="{FF2B5EF4-FFF2-40B4-BE49-F238E27FC236}">
              <a16:creationId xmlns:a16="http://schemas.microsoft.com/office/drawing/2014/main" id="{B129CC99-9CD6-4C10-BCF2-E0FABC3D6030}"/>
            </a:ext>
          </a:extLst>
        </xdr:cNvPr>
        <xdr:cNvSpPr/>
      </xdr:nvSpPr>
      <xdr:spPr>
        <a:xfrm rot="10800000">
          <a:off x="5163181" y="7589231"/>
          <a:ext cx="624237" cy="12723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1699010</xdr:colOff>
      <xdr:row>14</xdr:row>
      <xdr:rowOff>100176</xdr:rowOff>
    </xdr:from>
    <xdr:to>
      <xdr:col>7</xdr:col>
      <xdr:colOff>50800</xdr:colOff>
      <xdr:row>17</xdr:row>
      <xdr:rowOff>76200</xdr:rowOff>
    </xdr:to>
    <xdr:sp macro="" textlink="">
      <xdr:nvSpPr>
        <xdr:cNvPr id="52" name="Oval 51">
          <a:extLst>
            <a:ext uri="{FF2B5EF4-FFF2-40B4-BE49-F238E27FC236}">
              <a16:creationId xmlns:a16="http://schemas.microsoft.com/office/drawing/2014/main" id="{0F792CDC-49F3-4C7A-938F-3E24D5C6DB51}"/>
            </a:ext>
          </a:extLst>
        </xdr:cNvPr>
        <xdr:cNvSpPr/>
      </xdr:nvSpPr>
      <xdr:spPr>
        <a:xfrm>
          <a:off x="6283710" y="3732376"/>
          <a:ext cx="555240" cy="50942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E</a:t>
          </a:r>
        </a:p>
      </xdr:txBody>
    </xdr:sp>
    <xdr:clientData fLocksWithSheet="0"/>
  </xdr:twoCellAnchor>
  <xdr:twoCellAnchor>
    <xdr:from>
      <xdr:col>6</xdr:col>
      <xdr:colOff>845638</xdr:colOff>
      <xdr:row>24</xdr:row>
      <xdr:rowOff>23271</xdr:rowOff>
    </xdr:from>
    <xdr:to>
      <xdr:col>8</xdr:col>
      <xdr:colOff>1108105</xdr:colOff>
      <xdr:row>26</xdr:row>
      <xdr:rowOff>145903</xdr:rowOff>
    </xdr:to>
    <xdr:sp macro="" textlink="">
      <xdr:nvSpPr>
        <xdr:cNvPr id="3" name="Rectangle: Rounded Corners 2">
          <a:extLst>
            <a:ext uri="{FF2B5EF4-FFF2-40B4-BE49-F238E27FC236}">
              <a16:creationId xmlns:a16="http://schemas.microsoft.com/office/drawing/2014/main" id="{C44FCEE3-BD04-421F-BA11-805A1C666A72}"/>
            </a:ext>
          </a:extLst>
        </xdr:cNvPr>
        <xdr:cNvSpPr/>
      </xdr:nvSpPr>
      <xdr:spPr>
        <a:xfrm rot="19800000">
          <a:off x="5423988" y="6144671"/>
          <a:ext cx="3012017" cy="478232"/>
        </a:xfrm>
        <a:prstGeom prst="roundRect">
          <a:avLst/>
        </a:prstGeom>
        <a:solidFill>
          <a:schemeClr val="bg1"/>
        </a:solidFill>
        <a:ln w="38100" cap="flat" cmpd="sng">
          <a:solidFill>
            <a:srgbClr val="C00000"/>
          </a:solidFill>
          <a:prstDash val="lgDashDotDot"/>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a:solidFill>
                <a:srgbClr val="C00000"/>
              </a:solidFill>
              <a:latin typeface="Arial" panose="020B0604020202020204" pitchFamily="34" charset="0"/>
              <a:cs typeface="Arial" panose="020B0604020202020204" pitchFamily="34" charset="0"/>
            </a:rPr>
            <a:t>Esimerkki</a:t>
          </a:r>
          <a:r>
            <a:rPr lang="en-US" sz="2400" baseline="0">
              <a:solidFill>
                <a:srgbClr val="C00000"/>
              </a:solidFill>
              <a:latin typeface="Arial" panose="020B0604020202020204" pitchFamily="34" charset="0"/>
              <a:cs typeface="Arial" panose="020B0604020202020204" pitchFamily="34" charset="0"/>
            </a:rPr>
            <a:t> sisältö</a:t>
          </a:r>
          <a:endParaRPr lang="en-US" sz="2400">
            <a:solidFill>
              <a:srgbClr val="C00000"/>
            </a:solidFill>
            <a:latin typeface="Arial" panose="020B0604020202020204" pitchFamily="34" charset="0"/>
            <a:cs typeface="Arial" panose="020B0604020202020204" pitchFamily="34" charset="0"/>
          </a:endParaRPr>
        </a:p>
      </xdr:txBody>
    </xdr:sp>
    <xdr:clientData fLocksWithSheet="0"/>
  </xdr:twoCellAnchor>
  <xdr:twoCellAnchor>
    <xdr:from>
      <xdr:col>9</xdr:col>
      <xdr:colOff>20622</xdr:colOff>
      <xdr:row>6</xdr:row>
      <xdr:rowOff>175698</xdr:rowOff>
    </xdr:from>
    <xdr:to>
      <xdr:col>9</xdr:col>
      <xdr:colOff>147622</xdr:colOff>
      <xdr:row>8</xdr:row>
      <xdr:rowOff>1723</xdr:rowOff>
    </xdr:to>
    <xdr:sp macro="" textlink="">
      <xdr:nvSpPr>
        <xdr:cNvPr id="60" name="Isosceles Triangle 59">
          <a:extLst>
            <a:ext uri="{FF2B5EF4-FFF2-40B4-BE49-F238E27FC236}">
              <a16:creationId xmlns:a16="http://schemas.microsoft.com/office/drawing/2014/main" id="{DE494DF6-99FC-403E-BF0C-7B5F7615B316}"/>
            </a:ext>
          </a:extLst>
        </xdr:cNvPr>
        <xdr:cNvSpPr/>
      </xdr:nvSpPr>
      <xdr:spPr>
        <a:xfrm rot="5400000">
          <a:off x="8950391" y="1969288"/>
          <a:ext cx="36007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8</xdr:row>
      <xdr:rowOff>175833</xdr:rowOff>
    </xdr:from>
    <xdr:to>
      <xdr:col>9</xdr:col>
      <xdr:colOff>147621</xdr:colOff>
      <xdr:row>10</xdr:row>
      <xdr:rowOff>1858</xdr:rowOff>
    </xdr:to>
    <xdr:sp macro="" textlink="">
      <xdr:nvSpPr>
        <xdr:cNvPr id="63" name="Isosceles Triangle 62">
          <a:extLst>
            <a:ext uri="{FF2B5EF4-FFF2-40B4-BE49-F238E27FC236}">
              <a16:creationId xmlns:a16="http://schemas.microsoft.com/office/drawing/2014/main" id="{71E6C0F4-F60B-46BB-BAED-3F05C0F64AE4}"/>
            </a:ext>
          </a:extLst>
        </xdr:cNvPr>
        <xdr:cNvSpPr/>
      </xdr:nvSpPr>
      <xdr:spPr>
        <a:xfrm rot="5400000">
          <a:off x="8950391" y="2503474"/>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10</xdr:row>
      <xdr:rowOff>175968</xdr:rowOff>
    </xdr:from>
    <xdr:to>
      <xdr:col>9</xdr:col>
      <xdr:colOff>147621</xdr:colOff>
      <xdr:row>12</xdr:row>
      <xdr:rowOff>1993</xdr:rowOff>
    </xdr:to>
    <xdr:sp macro="" textlink="">
      <xdr:nvSpPr>
        <xdr:cNvPr id="64" name="Isosceles Triangle 63">
          <a:extLst>
            <a:ext uri="{FF2B5EF4-FFF2-40B4-BE49-F238E27FC236}">
              <a16:creationId xmlns:a16="http://schemas.microsoft.com/office/drawing/2014/main" id="{BF09FAF6-C531-4D6A-BD8F-534C28068EBF}"/>
            </a:ext>
          </a:extLst>
        </xdr:cNvPr>
        <xdr:cNvSpPr/>
      </xdr:nvSpPr>
      <xdr:spPr>
        <a:xfrm rot="5400000">
          <a:off x="8950391" y="3037660"/>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20622</xdr:colOff>
      <xdr:row>12</xdr:row>
      <xdr:rowOff>176103</xdr:rowOff>
    </xdr:from>
    <xdr:to>
      <xdr:col>9</xdr:col>
      <xdr:colOff>147622</xdr:colOff>
      <xdr:row>14</xdr:row>
      <xdr:rowOff>2129</xdr:rowOff>
    </xdr:to>
    <xdr:sp macro="" textlink="">
      <xdr:nvSpPr>
        <xdr:cNvPr id="65" name="Isosceles Triangle 64">
          <a:extLst>
            <a:ext uri="{FF2B5EF4-FFF2-40B4-BE49-F238E27FC236}">
              <a16:creationId xmlns:a16="http://schemas.microsoft.com/office/drawing/2014/main" id="{F3715AB8-12C1-41DD-9481-0230584A333E}"/>
            </a:ext>
          </a:extLst>
        </xdr:cNvPr>
        <xdr:cNvSpPr/>
      </xdr:nvSpPr>
      <xdr:spPr>
        <a:xfrm rot="5400000">
          <a:off x="8950391" y="3571847"/>
          <a:ext cx="36007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20622</xdr:colOff>
      <xdr:row>14</xdr:row>
      <xdr:rowOff>176239</xdr:rowOff>
    </xdr:from>
    <xdr:to>
      <xdr:col>9</xdr:col>
      <xdr:colOff>147622</xdr:colOff>
      <xdr:row>16</xdr:row>
      <xdr:rowOff>2264</xdr:rowOff>
    </xdr:to>
    <xdr:sp macro="" textlink="">
      <xdr:nvSpPr>
        <xdr:cNvPr id="66" name="Isosceles Triangle 65">
          <a:extLst>
            <a:ext uri="{FF2B5EF4-FFF2-40B4-BE49-F238E27FC236}">
              <a16:creationId xmlns:a16="http://schemas.microsoft.com/office/drawing/2014/main" id="{45BB45F7-1C24-48FE-9E33-3A65591CC2B7}"/>
            </a:ext>
          </a:extLst>
        </xdr:cNvPr>
        <xdr:cNvSpPr/>
      </xdr:nvSpPr>
      <xdr:spPr>
        <a:xfrm rot="5400000">
          <a:off x="8950391" y="4106034"/>
          <a:ext cx="36007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16</xdr:row>
      <xdr:rowOff>176374</xdr:rowOff>
    </xdr:from>
    <xdr:to>
      <xdr:col>9</xdr:col>
      <xdr:colOff>147621</xdr:colOff>
      <xdr:row>18</xdr:row>
      <xdr:rowOff>2399</xdr:rowOff>
    </xdr:to>
    <xdr:sp macro="" textlink="">
      <xdr:nvSpPr>
        <xdr:cNvPr id="67" name="Isosceles Triangle 66">
          <a:extLst>
            <a:ext uri="{FF2B5EF4-FFF2-40B4-BE49-F238E27FC236}">
              <a16:creationId xmlns:a16="http://schemas.microsoft.com/office/drawing/2014/main" id="{05350C62-6A2A-4ED0-9C83-255498B6ADFA}"/>
            </a:ext>
          </a:extLst>
        </xdr:cNvPr>
        <xdr:cNvSpPr/>
      </xdr:nvSpPr>
      <xdr:spPr>
        <a:xfrm rot="5400000">
          <a:off x="8950391" y="4640220"/>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18</xdr:row>
      <xdr:rowOff>176509</xdr:rowOff>
    </xdr:from>
    <xdr:to>
      <xdr:col>9</xdr:col>
      <xdr:colOff>147621</xdr:colOff>
      <xdr:row>20</xdr:row>
      <xdr:rowOff>2534</xdr:rowOff>
    </xdr:to>
    <xdr:sp macro="" textlink="">
      <xdr:nvSpPr>
        <xdr:cNvPr id="69" name="Isosceles Triangle 68">
          <a:extLst>
            <a:ext uri="{FF2B5EF4-FFF2-40B4-BE49-F238E27FC236}">
              <a16:creationId xmlns:a16="http://schemas.microsoft.com/office/drawing/2014/main" id="{A8B20CFB-7C86-4D89-8C1B-F482479C271B}"/>
            </a:ext>
          </a:extLst>
        </xdr:cNvPr>
        <xdr:cNvSpPr/>
      </xdr:nvSpPr>
      <xdr:spPr>
        <a:xfrm rot="5400000">
          <a:off x="8950391" y="5174406"/>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20</xdr:row>
      <xdr:rowOff>176644</xdr:rowOff>
    </xdr:from>
    <xdr:to>
      <xdr:col>9</xdr:col>
      <xdr:colOff>147621</xdr:colOff>
      <xdr:row>22</xdr:row>
      <xdr:rowOff>2668</xdr:rowOff>
    </xdr:to>
    <xdr:sp macro="" textlink="">
      <xdr:nvSpPr>
        <xdr:cNvPr id="70" name="Isosceles Triangle 69">
          <a:extLst>
            <a:ext uri="{FF2B5EF4-FFF2-40B4-BE49-F238E27FC236}">
              <a16:creationId xmlns:a16="http://schemas.microsoft.com/office/drawing/2014/main" id="{9886CFB9-EEA0-4571-8DD3-E250C21379DE}"/>
            </a:ext>
          </a:extLst>
        </xdr:cNvPr>
        <xdr:cNvSpPr/>
      </xdr:nvSpPr>
      <xdr:spPr>
        <a:xfrm rot="5400000">
          <a:off x="8950391" y="5708592"/>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22</xdr:row>
      <xdr:rowOff>176778</xdr:rowOff>
    </xdr:from>
    <xdr:to>
      <xdr:col>9</xdr:col>
      <xdr:colOff>147621</xdr:colOff>
      <xdr:row>24</xdr:row>
      <xdr:rowOff>2803</xdr:rowOff>
    </xdr:to>
    <xdr:sp macro="" textlink="">
      <xdr:nvSpPr>
        <xdr:cNvPr id="77" name="Isosceles Triangle 76">
          <a:extLst>
            <a:ext uri="{FF2B5EF4-FFF2-40B4-BE49-F238E27FC236}">
              <a16:creationId xmlns:a16="http://schemas.microsoft.com/office/drawing/2014/main" id="{1410CF24-54F0-44B8-9770-04C0FDED6A26}"/>
            </a:ext>
          </a:extLst>
        </xdr:cNvPr>
        <xdr:cNvSpPr/>
      </xdr:nvSpPr>
      <xdr:spPr>
        <a:xfrm rot="5400000">
          <a:off x="8950391" y="6242778"/>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24</xdr:row>
      <xdr:rowOff>176913</xdr:rowOff>
    </xdr:from>
    <xdr:to>
      <xdr:col>9</xdr:col>
      <xdr:colOff>147621</xdr:colOff>
      <xdr:row>26</xdr:row>
      <xdr:rowOff>2938</xdr:rowOff>
    </xdr:to>
    <xdr:sp macro="" textlink="">
      <xdr:nvSpPr>
        <xdr:cNvPr id="80" name="Isosceles Triangle 79">
          <a:extLst>
            <a:ext uri="{FF2B5EF4-FFF2-40B4-BE49-F238E27FC236}">
              <a16:creationId xmlns:a16="http://schemas.microsoft.com/office/drawing/2014/main" id="{4FCA9AC7-5253-449D-8C98-40D74FF42ED7}"/>
            </a:ext>
          </a:extLst>
        </xdr:cNvPr>
        <xdr:cNvSpPr/>
      </xdr:nvSpPr>
      <xdr:spPr>
        <a:xfrm rot="5400000">
          <a:off x="8950391" y="6776964"/>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26</xdr:row>
      <xdr:rowOff>177048</xdr:rowOff>
    </xdr:from>
    <xdr:to>
      <xdr:col>9</xdr:col>
      <xdr:colOff>147621</xdr:colOff>
      <xdr:row>28</xdr:row>
      <xdr:rowOff>3073</xdr:rowOff>
    </xdr:to>
    <xdr:sp macro="" textlink="">
      <xdr:nvSpPr>
        <xdr:cNvPr id="81" name="Isosceles Triangle 80">
          <a:extLst>
            <a:ext uri="{FF2B5EF4-FFF2-40B4-BE49-F238E27FC236}">
              <a16:creationId xmlns:a16="http://schemas.microsoft.com/office/drawing/2014/main" id="{45E9ADA8-AFC6-4251-8696-B29463DD53D3}"/>
            </a:ext>
          </a:extLst>
        </xdr:cNvPr>
        <xdr:cNvSpPr/>
      </xdr:nvSpPr>
      <xdr:spPr>
        <a:xfrm rot="5400000">
          <a:off x="8950391" y="7311150"/>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28</xdr:row>
      <xdr:rowOff>177183</xdr:rowOff>
    </xdr:from>
    <xdr:to>
      <xdr:col>9</xdr:col>
      <xdr:colOff>147621</xdr:colOff>
      <xdr:row>30</xdr:row>
      <xdr:rowOff>3207</xdr:rowOff>
    </xdr:to>
    <xdr:sp macro="" textlink="">
      <xdr:nvSpPr>
        <xdr:cNvPr id="82" name="Isosceles Triangle 81">
          <a:extLst>
            <a:ext uri="{FF2B5EF4-FFF2-40B4-BE49-F238E27FC236}">
              <a16:creationId xmlns:a16="http://schemas.microsoft.com/office/drawing/2014/main" id="{6F63A36F-4D01-4F59-AA24-2FD10FB4B277}"/>
            </a:ext>
          </a:extLst>
        </xdr:cNvPr>
        <xdr:cNvSpPr/>
      </xdr:nvSpPr>
      <xdr:spPr>
        <a:xfrm rot="5400000">
          <a:off x="8950391" y="7845336"/>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30</xdr:row>
      <xdr:rowOff>177317</xdr:rowOff>
    </xdr:from>
    <xdr:to>
      <xdr:col>9</xdr:col>
      <xdr:colOff>147621</xdr:colOff>
      <xdr:row>32</xdr:row>
      <xdr:rowOff>3342</xdr:rowOff>
    </xdr:to>
    <xdr:sp macro="" textlink="">
      <xdr:nvSpPr>
        <xdr:cNvPr id="83" name="Isosceles Triangle 82">
          <a:extLst>
            <a:ext uri="{FF2B5EF4-FFF2-40B4-BE49-F238E27FC236}">
              <a16:creationId xmlns:a16="http://schemas.microsoft.com/office/drawing/2014/main" id="{44BF814B-2B00-4592-A3D8-74CDE060CD01}"/>
            </a:ext>
          </a:extLst>
        </xdr:cNvPr>
        <xdr:cNvSpPr/>
      </xdr:nvSpPr>
      <xdr:spPr>
        <a:xfrm rot="5400000">
          <a:off x="8950391" y="8379522"/>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32</xdr:row>
      <xdr:rowOff>177452</xdr:rowOff>
    </xdr:from>
    <xdr:to>
      <xdr:col>9</xdr:col>
      <xdr:colOff>147621</xdr:colOff>
      <xdr:row>34</xdr:row>
      <xdr:rowOff>3477</xdr:rowOff>
    </xdr:to>
    <xdr:sp macro="" textlink="">
      <xdr:nvSpPr>
        <xdr:cNvPr id="84" name="Isosceles Triangle 83">
          <a:extLst>
            <a:ext uri="{FF2B5EF4-FFF2-40B4-BE49-F238E27FC236}">
              <a16:creationId xmlns:a16="http://schemas.microsoft.com/office/drawing/2014/main" id="{73D2980A-DBEF-4E2F-9BBF-9C0AA688B535}"/>
            </a:ext>
          </a:extLst>
        </xdr:cNvPr>
        <xdr:cNvSpPr/>
      </xdr:nvSpPr>
      <xdr:spPr>
        <a:xfrm rot="5400000">
          <a:off x="8950391" y="8913708"/>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20621</xdr:colOff>
      <xdr:row>34</xdr:row>
      <xdr:rowOff>177594</xdr:rowOff>
    </xdr:from>
    <xdr:to>
      <xdr:col>9</xdr:col>
      <xdr:colOff>147621</xdr:colOff>
      <xdr:row>36</xdr:row>
      <xdr:rowOff>3618</xdr:rowOff>
    </xdr:to>
    <xdr:sp macro="" textlink="">
      <xdr:nvSpPr>
        <xdr:cNvPr id="85" name="Isosceles Triangle 84">
          <a:extLst>
            <a:ext uri="{FF2B5EF4-FFF2-40B4-BE49-F238E27FC236}">
              <a16:creationId xmlns:a16="http://schemas.microsoft.com/office/drawing/2014/main" id="{5D3ADE44-BA99-40CC-806E-75CD7DCE1323}"/>
            </a:ext>
          </a:extLst>
        </xdr:cNvPr>
        <xdr:cNvSpPr/>
      </xdr:nvSpPr>
      <xdr:spPr>
        <a:xfrm rot="5400000">
          <a:off x="8950391" y="9447901"/>
          <a:ext cx="36007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32834</xdr:colOff>
      <xdr:row>5</xdr:row>
      <xdr:rowOff>369</xdr:rowOff>
    </xdr:from>
    <xdr:to>
      <xdr:col>3</xdr:col>
      <xdr:colOff>159834</xdr:colOff>
      <xdr:row>6</xdr:row>
      <xdr:rowOff>1589</xdr:rowOff>
    </xdr:to>
    <xdr:sp macro="" textlink="">
      <xdr:nvSpPr>
        <xdr:cNvPr id="86" name="Isosceles Triangle 85">
          <a:extLst>
            <a:ext uri="{FF2B5EF4-FFF2-40B4-BE49-F238E27FC236}">
              <a16:creationId xmlns:a16="http://schemas.microsoft.com/office/drawing/2014/main" id="{766A18CD-0FA6-4950-9EB0-9032F22034B9}"/>
            </a:ext>
          </a:extLst>
        </xdr:cNvPr>
        <xdr:cNvSpPr/>
      </xdr:nvSpPr>
      <xdr:spPr>
        <a:xfrm rot="5400000">
          <a:off x="2226637" y="1433393"/>
          <a:ext cx="355355"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32834</xdr:colOff>
      <xdr:row>6</xdr:row>
      <xdr:rowOff>175699</xdr:rowOff>
    </xdr:from>
    <xdr:to>
      <xdr:col>3</xdr:col>
      <xdr:colOff>159834</xdr:colOff>
      <xdr:row>8</xdr:row>
      <xdr:rowOff>1724</xdr:rowOff>
    </xdr:to>
    <xdr:sp macro="" textlink="">
      <xdr:nvSpPr>
        <xdr:cNvPr id="87" name="Isosceles Triangle 86">
          <a:extLst>
            <a:ext uri="{FF2B5EF4-FFF2-40B4-BE49-F238E27FC236}">
              <a16:creationId xmlns:a16="http://schemas.microsoft.com/office/drawing/2014/main" id="{3D6AE66B-D9A9-446A-8CA5-C7A1678760E8}"/>
            </a:ext>
          </a:extLst>
        </xdr:cNvPr>
        <xdr:cNvSpPr/>
      </xdr:nvSpPr>
      <xdr:spPr>
        <a:xfrm rot="5400000">
          <a:off x="2225701" y="1963794"/>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8</xdr:row>
      <xdr:rowOff>175834</xdr:rowOff>
    </xdr:from>
    <xdr:to>
      <xdr:col>3</xdr:col>
      <xdr:colOff>159833</xdr:colOff>
      <xdr:row>10</xdr:row>
      <xdr:rowOff>1859</xdr:rowOff>
    </xdr:to>
    <xdr:sp macro="" textlink="">
      <xdr:nvSpPr>
        <xdr:cNvPr id="88" name="Isosceles Triangle 87">
          <a:extLst>
            <a:ext uri="{FF2B5EF4-FFF2-40B4-BE49-F238E27FC236}">
              <a16:creationId xmlns:a16="http://schemas.microsoft.com/office/drawing/2014/main" id="{B7B1EC43-AE92-4846-A3D7-C9A7612622A9}"/>
            </a:ext>
          </a:extLst>
        </xdr:cNvPr>
        <xdr:cNvSpPr/>
      </xdr:nvSpPr>
      <xdr:spPr>
        <a:xfrm rot="5400000">
          <a:off x="2225700" y="2495131"/>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10</xdr:row>
      <xdr:rowOff>175969</xdr:rowOff>
    </xdr:from>
    <xdr:to>
      <xdr:col>3</xdr:col>
      <xdr:colOff>159833</xdr:colOff>
      <xdr:row>12</xdr:row>
      <xdr:rowOff>1994</xdr:rowOff>
    </xdr:to>
    <xdr:sp macro="" textlink="">
      <xdr:nvSpPr>
        <xdr:cNvPr id="89" name="Isosceles Triangle 88">
          <a:extLst>
            <a:ext uri="{FF2B5EF4-FFF2-40B4-BE49-F238E27FC236}">
              <a16:creationId xmlns:a16="http://schemas.microsoft.com/office/drawing/2014/main" id="{78698533-D78C-4CC8-924E-A2C3F78D1D36}"/>
            </a:ext>
          </a:extLst>
        </xdr:cNvPr>
        <xdr:cNvSpPr/>
      </xdr:nvSpPr>
      <xdr:spPr>
        <a:xfrm rot="5400000">
          <a:off x="2225700" y="3026468"/>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32834</xdr:colOff>
      <xdr:row>12</xdr:row>
      <xdr:rowOff>176104</xdr:rowOff>
    </xdr:from>
    <xdr:to>
      <xdr:col>3</xdr:col>
      <xdr:colOff>159834</xdr:colOff>
      <xdr:row>14</xdr:row>
      <xdr:rowOff>2130</xdr:rowOff>
    </xdr:to>
    <xdr:sp macro="" textlink="">
      <xdr:nvSpPr>
        <xdr:cNvPr id="90" name="Isosceles Triangle 89">
          <a:extLst>
            <a:ext uri="{FF2B5EF4-FFF2-40B4-BE49-F238E27FC236}">
              <a16:creationId xmlns:a16="http://schemas.microsoft.com/office/drawing/2014/main" id="{23A09453-729D-47D3-8DB6-1B83C6E9BBDA}"/>
            </a:ext>
          </a:extLst>
        </xdr:cNvPr>
        <xdr:cNvSpPr/>
      </xdr:nvSpPr>
      <xdr:spPr>
        <a:xfrm rot="5400000">
          <a:off x="2225701" y="3557805"/>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32834</xdr:colOff>
      <xdr:row>14</xdr:row>
      <xdr:rowOff>176240</xdr:rowOff>
    </xdr:from>
    <xdr:to>
      <xdr:col>3</xdr:col>
      <xdr:colOff>159834</xdr:colOff>
      <xdr:row>16</xdr:row>
      <xdr:rowOff>2265</xdr:rowOff>
    </xdr:to>
    <xdr:sp macro="" textlink="">
      <xdr:nvSpPr>
        <xdr:cNvPr id="91" name="Isosceles Triangle 90">
          <a:extLst>
            <a:ext uri="{FF2B5EF4-FFF2-40B4-BE49-F238E27FC236}">
              <a16:creationId xmlns:a16="http://schemas.microsoft.com/office/drawing/2014/main" id="{45E20E74-0200-4A3F-8F00-17201FED7666}"/>
            </a:ext>
          </a:extLst>
        </xdr:cNvPr>
        <xdr:cNvSpPr/>
      </xdr:nvSpPr>
      <xdr:spPr>
        <a:xfrm rot="5400000">
          <a:off x="2225701" y="4089142"/>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16</xdr:row>
      <xdr:rowOff>176375</xdr:rowOff>
    </xdr:from>
    <xdr:to>
      <xdr:col>3</xdr:col>
      <xdr:colOff>159833</xdr:colOff>
      <xdr:row>18</xdr:row>
      <xdr:rowOff>2400</xdr:rowOff>
    </xdr:to>
    <xdr:sp macro="" textlink="">
      <xdr:nvSpPr>
        <xdr:cNvPr id="92" name="Isosceles Triangle 91">
          <a:extLst>
            <a:ext uri="{FF2B5EF4-FFF2-40B4-BE49-F238E27FC236}">
              <a16:creationId xmlns:a16="http://schemas.microsoft.com/office/drawing/2014/main" id="{D60962B8-0B6F-4469-AD79-79A227AF1F84}"/>
            </a:ext>
          </a:extLst>
        </xdr:cNvPr>
        <xdr:cNvSpPr/>
      </xdr:nvSpPr>
      <xdr:spPr>
        <a:xfrm rot="5400000">
          <a:off x="2225700" y="4620479"/>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18</xdr:row>
      <xdr:rowOff>176510</xdr:rowOff>
    </xdr:from>
    <xdr:to>
      <xdr:col>3</xdr:col>
      <xdr:colOff>159833</xdr:colOff>
      <xdr:row>20</xdr:row>
      <xdr:rowOff>2535</xdr:rowOff>
    </xdr:to>
    <xdr:sp macro="" textlink="">
      <xdr:nvSpPr>
        <xdr:cNvPr id="93" name="Isosceles Triangle 92">
          <a:extLst>
            <a:ext uri="{FF2B5EF4-FFF2-40B4-BE49-F238E27FC236}">
              <a16:creationId xmlns:a16="http://schemas.microsoft.com/office/drawing/2014/main" id="{1BECDAFC-786E-4AFA-BFD8-6E3F11067EF8}"/>
            </a:ext>
          </a:extLst>
        </xdr:cNvPr>
        <xdr:cNvSpPr/>
      </xdr:nvSpPr>
      <xdr:spPr>
        <a:xfrm rot="5400000">
          <a:off x="2225700" y="5151816"/>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20</xdr:row>
      <xdr:rowOff>176645</xdr:rowOff>
    </xdr:from>
    <xdr:to>
      <xdr:col>3</xdr:col>
      <xdr:colOff>159833</xdr:colOff>
      <xdr:row>22</xdr:row>
      <xdr:rowOff>2669</xdr:rowOff>
    </xdr:to>
    <xdr:sp macro="" textlink="">
      <xdr:nvSpPr>
        <xdr:cNvPr id="94" name="Isosceles Triangle 93">
          <a:extLst>
            <a:ext uri="{FF2B5EF4-FFF2-40B4-BE49-F238E27FC236}">
              <a16:creationId xmlns:a16="http://schemas.microsoft.com/office/drawing/2014/main" id="{28798498-46D7-4A9C-8F39-B4D6E8AAD26D}"/>
            </a:ext>
          </a:extLst>
        </xdr:cNvPr>
        <xdr:cNvSpPr/>
      </xdr:nvSpPr>
      <xdr:spPr>
        <a:xfrm rot="5400000">
          <a:off x="2225701" y="5683152"/>
          <a:ext cx="35722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22</xdr:row>
      <xdr:rowOff>176779</xdr:rowOff>
    </xdr:from>
    <xdr:to>
      <xdr:col>3</xdr:col>
      <xdr:colOff>159833</xdr:colOff>
      <xdr:row>24</xdr:row>
      <xdr:rowOff>2804</xdr:rowOff>
    </xdr:to>
    <xdr:sp macro="" textlink="">
      <xdr:nvSpPr>
        <xdr:cNvPr id="95" name="Isosceles Triangle 94">
          <a:extLst>
            <a:ext uri="{FF2B5EF4-FFF2-40B4-BE49-F238E27FC236}">
              <a16:creationId xmlns:a16="http://schemas.microsoft.com/office/drawing/2014/main" id="{70C2F8B7-8365-4F8C-A957-8AE8973AFF26}"/>
            </a:ext>
          </a:extLst>
        </xdr:cNvPr>
        <xdr:cNvSpPr/>
      </xdr:nvSpPr>
      <xdr:spPr>
        <a:xfrm rot="5400000">
          <a:off x="2225700" y="6214489"/>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24</xdr:row>
      <xdr:rowOff>176914</xdr:rowOff>
    </xdr:from>
    <xdr:to>
      <xdr:col>3</xdr:col>
      <xdr:colOff>159833</xdr:colOff>
      <xdr:row>26</xdr:row>
      <xdr:rowOff>2939</xdr:rowOff>
    </xdr:to>
    <xdr:sp macro="" textlink="">
      <xdr:nvSpPr>
        <xdr:cNvPr id="96" name="Isosceles Triangle 95">
          <a:extLst>
            <a:ext uri="{FF2B5EF4-FFF2-40B4-BE49-F238E27FC236}">
              <a16:creationId xmlns:a16="http://schemas.microsoft.com/office/drawing/2014/main" id="{0780F7B3-595A-44B1-89F5-902A1ACC0F53}"/>
            </a:ext>
          </a:extLst>
        </xdr:cNvPr>
        <xdr:cNvSpPr/>
      </xdr:nvSpPr>
      <xdr:spPr>
        <a:xfrm rot="5400000">
          <a:off x="2225700" y="6745826"/>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26</xdr:row>
      <xdr:rowOff>177049</xdr:rowOff>
    </xdr:from>
    <xdr:to>
      <xdr:col>3</xdr:col>
      <xdr:colOff>159833</xdr:colOff>
      <xdr:row>28</xdr:row>
      <xdr:rowOff>3074</xdr:rowOff>
    </xdr:to>
    <xdr:sp macro="" textlink="">
      <xdr:nvSpPr>
        <xdr:cNvPr id="97" name="Isosceles Triangle 96">
          <a:extLst>
            <a:ext uri="{FF2B5EF4-FFF2-40B4-BE49-F238E27FC236}">
              <a16:creationId xmlns:a16="http://schemas.microsoft.com/office/drawing/2014/main" id="{43A1F9B9-5A97-4C04-B7BC-D468C22968BD}"/>
            </a:ext>
          </a:extLst>
        </xdr:cNvPr>
        <xdr:cNvSpPr/>
      </xdr:nvSpPr>
      <xdr:spPr>
        <a:xfrm rot="5400000">
          <a:off x="2225700" y="7277163"/>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29</xdr:row>
      <xdr:rowOff>117</xdr:rowOff>
    </xdr:from>
    <xdr:to>
      <xdr:col>3</xdr:col>
      <xdr:colOff>159833</xdr:colOff>
      <xdr:row>30</xdr:row>
      <xdr:rowOff>3208</xdr:rowOff>
    </xdr:to>
    <xdr:sp macro="" textlink="">
      <xdr:nvSpPr>
        <xdr:cNvPr id="98" name="Isosceles Triangle 97">
          <a:extLst>
            <a:ext uri="{FF2B5EF4-FFF2-40B4-BE49-F238E27FC236}">
              <a16:creationId xmlns:a16="http://schemas.microsoft.com/office/drawing/2014/main" id="{D58075EC-A818-4AD5-B201-82B17786CF2B}"/>
            </a:ext>
          </a:extLst>
        </xdr:cNvPr>
        <xdr:cNvSpPr/>
      </xdr:nvSpPr>
      <xdr:spPr>
        <a:xfrm rot="5400000">
          <a:off x="2225701" y="7808499"/>
          <a:ext cx="35722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31</xdr:row>
      <xdr:rowOff>251</xdr:rowOff>
    </xdr:from>
    <xdr:to>
      <xdr:col>3</xdr:col>
      <xdr:colOff>159833</xdr:colOff>
      <xdr:row>32</xdr:row>
      <xdr:rowOff>3343</xdr:rowOff>
    </xdr:to>
    <xdr:sp macro="" textlink="">
      <xdr:nvSpPr>
        <xdr:cNvPr id="99" name="Isosceles Triangle 98">
          <a:extLst>
            <a:ext uri="{FF2B5EF4-FFF2-40B4-BE49-F238E27FC236}">
              <a16:creationId xmlns:a16="http://schemas.microsoft.com/office/drawing/2014/main" id="{503C60CE-272E-4B59-8797-C93E3669A37C}"/>
            </a:ext>
          </a:extLst>
        </xdr:cNvPr>
        <xdr:cNvSpPr/>
      </xdr:nvSpPr>
      <xdr:spPr>
        <a:xfrm rot="5400000">
          <a:off x="2225700" y="8339836"/>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33</xdr:row>
      <xdr:rowOff>386</xdr:rowOff>
    </xdr:from>
    <xdr:to>
      <xdr:col>3</xdr:col>
      <xdr:colOff>159833</xdr:colOff>
      <xdr:row>34</xdr:row>
      <xdr:rowOff>3478</xdr:rowOff>
    </xdr:to>
    <xdr:sp macro="" textlink="">
      <xdr:nvSpPr>
        <xdr:cNvPr id="100" name="Isosceles Triangle 99">
          <a:extLst>
            <a:ext uri="{FF2B5EF4-FFF2-40B4-BE49-F238E27FC236}">
              <a16:creationId xmlns:a16="http://schemas.microsoft.com/office/drawing/2014/main" id="{7663C8CB-F118-4359-8AFD-0ED5AA90BF1A}"/>
            </a:ext>
          </a:extLst>
        </xdr:cNvPr>
        <xdr:cNvSpPr/>
      </xdr:nvSpPr>
      <xdr:spPr>
        <a:xfrm rot="5400000">
          <a:off x="2225700" y="8871173"/>
          <a:ext cx="357227"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32833</xdr:colOff>
      <xdr:row>35</xdr:row>
      <xdr:rowOff>528</xdr:rowOff>
    </xdr:from>
    <xdr:to>
      <xdr:col>3</xdr:col>
      <xdr:colOff>159833</xdr:colOff>
      <xdr:row>36</xdr:row>
      <xdr:rowOff>3619</xdr:rowOff>
    </xdr:to>
    <xdr:sp macro="" textlink="">
      <xdr:nvSpPr>
        <xdr:cNvPr id="101" name="Isosceles Triangle 100">
          <a:extLst>
            <a:ext uri="{FF2B5EF4-FFF2-40B4-BE49-F238E27FC236}">
              <a16:creationId xmlns:a16="http://schemas.microsoft.com/office/drawing/2014/main" id="{77334292-294A-4C04-863D-5F0A893F1798}"/>
            </a:ext>
          </a:extLst>
        </xdr:cNvPr>
        <xdr:cNvSpPr/>
      </xdr:nvSpPr>
      <xdr:spPr>
        <a:xfrm rot="5400000">
          <a:off x="2225701" y="9402516"/>
          <a:ext cx="357226" cy="1270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25058</xdr:colOff>
      <xdr:row>38</xdr:row>
      <xdr:rowOff>38101</xdr:rowOff>
    </xdr:from>
    <xdr:to>
      <xdr:col>2</xdr:col>
      <xdr:colOff>996950</xdr:colOff>
      <xdr:row>40</xdr:row>
      <xdr:rowOff>76201</xdr:rowOff>
    </xdr:to>
    <xdr:grpSp>
      <xdr:nvGrpSpPr>
        <xdr:cNvPr id="68" name="Group 67">
          <a:extLst>
            <a:ext uri="{FF2B5EF4-FFF2-40B4-BE49-F238E27FC236}">
              <a16:creationId xmlns:a16="http://schemas.microsoft.com/office/drawing/2014/main" id="{45C61855-54CA-4C70-9FBC-060A91C7EC12}"/>
            </a:ext>
          </a:extLst>
        </xdr:cNvPr>
        <xdr:cNvGrpSpPr/>
      </xdr:nvGrpSpPr>
      <xdr:grpSpPr>
        <a:xfrm>
          <a:off x="641008" y="7404101"/>
          <a:ext cx="1124292" cy="393700"/>
          <a:chOff x="2304552" y="2333090"/>
          <a:chExt cx="2732640" cy="1990618"/>
        </a:xfrm>
      </xdr:grpSpPr>
      <xdr:sp macro="" textlink="">
        <xdr:nvSpPr>
          <xdr:cNvPr id="102" name="Rectangle: Rounded Corners 101">
            <a:extLst>
              <a:ext uri="{FF2B5EF4-FFF2-40B4-BE49-F238E27FC236}">
                <a16:creationId xmlns:a16="http://schemas.microsoft.com/office/drawing/2014/main" id="{BE008EE4-45D1-4E6B-B47B-15CF431C73F1}"/>
              </a:ext>
            </a:extLst>
          </xdr:cNvPr>
          <xdr:cNvSpPr/>
        </xdr:nvSpPr>
        <xdr:spPr>
          <a:xfrm>
            <a:off x="2304552" y="2333090"/>
            <a:ext cx="2732640" cy="1990618"/>
          </a:xfrm>
          <a:prstGeom prst="roundRect">
            <a:avLst>
              <a:gd name="adj" fmla="val 519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3" name="Straight Connector 102">
            <a:extLst>
              <a:ext uri="{FF2B5EF4-FFF2-40B4-BE49-F238E27FC236}">
                <a16:creationId xmlns:a16="http://schemas.microsoft.com/office/drawing/2014/main" id="{588628E7-6973-4504-AFD5-4B9485B55668}"/>
              </a:ext>
            </a:extLst>
          </xdr:cNvPr>
          <xdr:cNvCxnSpPr/>
        </xdr:nvCxnSpPr>
        <xdr:spPr>
          <a:xfrm>
            <a:off x="2340225" y="2347360"/>
            <a:ext cx="2661292" cy="192640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4" name="Straight Connector 103">
            <a:extLst>
              <a:ext uri="{FF2B5EF4-FFF2-40B4-BE49-F238E27FC236}">
                <a16:creationId xmlns:a16="http://schemas.microsoft.com/office/drawing/2014/main" id="{149AE364-B7D8-4EBB-84FE-DBC7720EA9E5}"/>
              </a:ext>
            </a:extLst>
          </xdr:cNvPr>
          <xdr:cNvCxnSpPr/>
        </xdr:nvCxnSpPr>
        <xdr:spPr>
          <a:xfrm flipH="1">
            <a:off x="2347360" y="2375899"/>
            <a:ext cx="2654157" cy="189786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fLocksWithSheet="0"/>
  </xdr:twoCellAnchor>
  <xdr:twoCellAnchor>
    <xdr:from>
      <xdr:col>3</xdr:col>
      <xdr:colOff>43116</xdr:colOff>
      <xdr:row>38</xdr:row>
      <xdr:rowOff>57101</xdr:rowOff>
    </xdr:from>
    <xdr:to>
      <xdr:col>4</xdr:col>
      <xdr:colOff>996950</xdr:colOff>
      <xdr:row>40</xdr:row>
      <xdr:rowOff>88900</xdr:rowOff>
    </xdr:to>
    <xdr:sp macro="" textlink="">
      <xdr:nvSpPr>
        <xdr:cNvPr id="105" name="Rectangle: Rounded Corners 104">
          <a:extLst>
            <a:ext uri="{FF2B5EF4-FFF2-40B4-BE49-F238E27FC236}">
              <a16:creationId xmlns:a16="http://schemas.microsoft.com/office/drawing/2014/main" id="{26081D78-E622-4BBF-8CFA-1B987B9584A2}"/>
            </a:ext>
          </a:extLst>
        </xdr:cNvPr>
        <xdr:cNvSpPr/>
      </xdr:nvSpPr>
      <xdr:spPr>
        <a:xfrm>
          <a:off x="2354516" y="7956501"/>
          <a:ext cx="1137984" cy="387399"/>
        </a:xfrm>
        <a:prstGeom prst="roundRect">
          <a:avLst>
            <a:gd name="adj" fmla="val 519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twoCellAnchor>
    <xdr:from>
      <xdr:col>5</xdr:col>
      <xdr:colOff>44450</xdr:colOff>
      <xdr:row>38</xdr:row>
      <xdr:rowOff>20962</xdr:rowOff>
    </xdr:from>
    <xdr:to>
      <xdr:col>6</xdr:col>
      <xdr:colOff>647699</xdr:colOff>
      <xdr:row>40</xdr:row>
      <xdr:rowOff>44450</xdr:rowOff>
    </xdr:to>
    <xdr:sp macro="" textlink="">
      <xdr:nvSpPr>
        <xdr:cNvPr id="106" name="Rectangle: Rounded Corners 105">
          <a:extLst>
            <a:ext uri="{FF2B5EF4-FFF2-40B4-BE49-F238E27FC236}">
              <a16:creationId xmlns:a16="http://schemas.microsoft.com/office/drawing/2014/main" id="{CF86FD69-B56F-4C11-A0B9-06E9F665CD88}"/>
            </a:ext>
          </a:extLst>
        </xdr:cNvPr>
        <xdr:cNvSpPr/>
      </xdr:nvSpPr>
      <xdr:spPr>
        <a:xfrm>
          <a:off x="4146550" y="7920362"/>
          <a:ext cx="1085849" cy="379088"/>
        </a:xfrm>
        <a:prstGeom prst="roundRect">
          <a:avLst>
            <a:gd name="adj" fmla="val 5197"/>
          </a:avLst>
        </a:prstGeom>
        <a:noFill/>
        <a:ln w="57150">
          <a:solidFill>
            <a:srgbClr val="92D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3</xdr:col>
      <xdr:colOff>218435</xdr:colOff>
      <xdr:row>18</xdr:row>
      <xdr:rowOff>17895</xdr:rowOff>
    </xdr:from>
    <xdr:to>
      <xdr:col>3</xdr:col>
      <xdr:colOff>453385</xdr:colOff>
      <xdr:row>46</xdr:row>
      <xdr:rowOff>49256</xdr:rowOff>
    </xdr:to>
    <xdr:sp macro="" textlink="" fLocksText="0">
      <xdr:nvSpPr>
        <xdr:cNvPr id="2" name="Rectangle 1">
          <a:extLst>
            <a:ext uri="{FF2B5EF4-FFF2-40B4-BE49-F238E27FC236}">
              <a16:creationId xmlns:a16="http://schemas.microsoft.com/office/drawing/2014/main" id="{18DF0132-3E7E-4F20-815E-DD09001FC251}"/>
            </a:ext>
          </a:extLst>
        </xdr:cNvPr>
        <xdr:cNvSpPr/>
      </xdr:nvSpPr>
      <xdr:spPr>
        <a:xfrm rot="16200000">
          <a:off x="-800546" y="5545376"/>
          <a:ext cx="5028811" cy="234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lt1"/>
              </a:solidFill>
              <a:effectLst/>
              <a:latin typeface="Arial" panose="020B0604020202020204" pitchFamily="34" charset="0"/>
              <a:ea typeface="+mn-ea"/>
              <a:cs typeface="Arial" panose="020B0604020202020204" pitchFamily="34" charset="0"/>
            </a:rPr>
            <a:t>Operatiiviset askeleet - </a:t>
          </a:r>
          <a:r>
            <a:rPr lang="en-US" sz="1100">
              <a:latin typeface="Arial" panose="020B0604020202020204" pitchFamily="34" charset="0"/>
              <a:cs typeface="Arial" panose="020B0604020202020204" pitchFamily="34" charset="0"/>
            </a:rPr>
            <a:t>Miten asia tehdään ja kuka sen tekee</a:t>
          </a:r>
        </a:p>
      </xdr:txBody>
    </xdr:sp>
    <xdr:clientData fLocksWithSheet="0"/>
  </xdr:twoCellAnchor>
  <xdr:twoCellAnchor>
    <xdr:from>
      <xdr:col>7</xdr:col>
      <xdr:colOff>107950</xdr:colOff>
      <xdr:row>0</xdr:row>
      <xdr:rowOff>50801</xdr:rowOff>
    </xdr:from>
    <xdr:to>
      <xdr:col>13</xdr:col>
      <xdr:colOff>520843</xdr:colOff>
      <xdr:row>1</xdr:row>
      <xdr:rowOff>114158</xdr:rowOff>
    </xdr:to>
    <xdr:sp macro="" textlink="" fLocksText="0">
      <xdr:nvSpPr>
        <xdr:cNvPr id="3" name="Rectangle 2">
          <a:extLst>
            <a:ext uri="{FF2B5EF4-FFF2-40B4-BE49-F238E27FC236}">
              <a16:creationId xmlns:a16="http://schemas.microsoft.com/office/drawing/2014/main" id="{63A3A2B2-05B8-4C33-A033-8BEA0F266FE8}"/>
            </a:ext>
          </a:extLst>
        </xdr:cNvPr>
        <xdr:cNvSpPr/>
      </xdr:nvSpPr>
      <xdr:spPr>
        <a:xfrm>
          <a:off x="3147388" y="50801"/>
          <a:ext cx="4729466" cy="2417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latin typeface="Arial" panose="020B0604020202020204" pitchFamily="34" charset="0"/>
              <a:cs typeface="Arial" panose="020B0604020202020204" pitchFamily="34" charset="0"/>
            </a:rPr>
            <a:t>Prosessi askeleet - Mitä tapahtuu jotta syöte</a:t>
          </a:r>
          <a:r>
            <a:rPr lang="en-US" sz="1100" baseline="0">
              <a:latin typeface="Arial" panose="020B0604020202020204" pitchFamily="34" charset="0"/>
              <a:cs typeface="Arial" panose="020B0604020202020204" pitchFamily="34" charset="0"/>
            </a:rPr>
            <a:t> muuttuu tuotokseksi</a:t>
          </a:r>
          <a:endParaRPr lang="en-US" sz="1100">
            <a:latin typeface="Arial" panose="020B0604020202020204" pitchFamily="34" charset="0"/>
            <a:cs typeface="Arial" panose="020B0604020202020204" pitchFamily="34" charset="0"/>
          </a:endParaRPr>
        </a:p>
      </xdr:txBody>
    </xdr:sp>
    <xdr:clientData fLocksWithSheet="0"/>
  </xdr:twoCellAnchor>
  <xdr:twoCellAnchor>
    <xdr:from>
      <xdr:col>3</xdr:col>
      <xdr:colOff>631720</xdr:colOff>
      <xdr:row>14</xdr:row>
      <xdr:rowOff>16933</xdr:rowOff>
    </xdr:from>
    <xdr:to>
      <xdr:col>5</xdr:col>
      <xdr:colOff>269876</xdr:colOff>
      <xdr:row>56</xdr:row>
      <xdr:rowOff>84666</xdr:rowOff>
    </xdr:to>
    <xdr:sp macro="" textlink="" fLocksText="0">
      <xdr:nvSpPr>
        <xdr:cNvPr id="4" name="Left Brace 3">
          <a:extLst>
            <a:ext uri="{FF2B5EF4-FFF2-40B4-BE49-F238E27FC236}">
              <a16:creationId xmlns:a16="http://schemas.microsoft.com/office/drawing/2014/main" id="{E3E11B58-2212-4A70-A022-740EE50FFDF1}"/>
            </a:ext>
          </a:extLst>
        </xdr:cNvPr>
        <xdr:cNvSpPr/>
      </xdr:nvSpPr>
      <xdr:spPr>
        <a:xfrm>
          <a:off x="2009670" y="2429933"/>
          <a:ext cx="323956" cy="7560733"/>
        </a:xfrm>
        <a:prstGeom prst="leftBrace">
          <a:avLst>
            <a:gd name="adj1" fmla="val 59839"/>
            <a:gd name="adj2" fmla="val 49915"/>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fLocksWithSheet="0"/>
  </xdr:twoCellAnchor>
  <xdr:twoCellAnchor>
    <xdr:from>
      <xdr:col>5</xdr:col>
      <xdr:colOff>9844</xdr:colOff>
      <xdr:row>2</xdr:row>
      <xdr:rowOff>101600</xdr:rowOff>
    </xdr:from>
    <xdr:to>
      <xdr:col>18</xdr:col>
      <xdr:colOff>1157941</xdr:colOff>
      <xdr:row>3</xdr:row>
      <xdr:rowOff>52294</xdr:rowOff>
    </xdr:to>
    <xdr:sp macro="" textlink="" fLocksText="0">
      <xdr:nvSpPr>
        <xdr:cNvPr id="5" name="Left Brace 4">
          <a:extLst>
            <a:ext uri="{FF2B5EF4-FFF2-40B4-BE49-F238E27FC236}">
              <a16:creationId xmlns:a16="http://schemas.microsoft.com/office/drawing/2014/main" id="{C6C8481A-0FBF-48C8-A438-35434606BEC4}"/>
            </a:ext>
          </a:extLst>
        </xdr:cNvPr>
        <xdr:cNvSpPr/>
      </xdr:nvSpPr>
      <xdr:spPr>
        <a:xfrm rot="5400000">
          <a:off x="8717870" y="-4557367"/>
          <a:ext cx="129988" cy="10165097"/>
        </a:xfrm>
        <a:prstGeom prst="leftBrace">
          <a:avLst>
            <a:gd name="adj1" fmla="val 123039"/>
            <a:gd name="adj2" fmla="val 84830"/>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fLocksWithSheet="0"/>
  </xdr:twoCellAnchor>
  <xdr:twoCellAnchor>
    <xdr:from>
      <xdr:col>0</xdr:col>
      <xdr:colOff>180917</xdr:colOff>
      <xdr:row>15</xdr:row>
      <xdr:rowOff>166777</xdr:rowOff>
    </xdr:from>
    <xdr:to>
      <xdr:col>3</xdr:col>
      <xdr:colOff>51233</xdr:colOff>
      <xdr:row>18</xdr:row>
      <xdr:rowOff>100662</xdr:rowOff>
    </xdr:to>
    <xdr:sp macro="" textlink="" fLocksText="0">
      <xdr:nvSpPr>
        <xdr:cNvPr id="8" name="Rectangle: Rounded Corners 7">
          <a:extLst>
            <a:ext uri="{FF2B5EF4-FFF2-40B4-BE49-F238E27FC236}">
              <a16:creationId xmlns:a16="http://schemas.microsoft.com/office/drawing/2014/main" id="{6521C49E-300E-4D61-A64B-235F944FE1EB}"/>
            </a:ext>
          </a:extLst>
        </xdr:cNvPr>
        <xdr:cNvSpPr/>
      </xdr:nvSpPr>
      <xdr:spPr>
        <a:xfrm rot="20700000">
          <a:off x="180917" y="2795677"/>
          <a:ext cx="2598276" cy="467285"/>
        </a:xfrm>
        <a:prstGeom prst="roundRect">
          <a:avLst/>
        </a:prstGeom>
        <a:solidFill>
          <a:schemeClr val="bg1"/>
        </a:solidFill>
        <a:ln w="38100" cap="flat" cmpd="sng">
          <a:solidFill>
            <a:srgbClr val="C00000"/>
          </a:solidFill>
          <a:prstDash val="lgDashDotDot"/>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a:solidFill>
                <a:srgbClr val="C00000"/>
              </a:solidFill>
              <a:latin typeface="Arial" panose="020B0604020202020204" pitchFamily="34" charset="0"/>
              <a:cs typeface="Arial" panose="020B0604020202020204" pitchFamily="34" charset="0"/>
            </a:rPr>
            <a:t>Esimerkki</a:t>
          </a:r>
          <a:r>
            <a:rPr lang="en-US" sz="2400" baseline="0">
              <a:solidFill>
                <a:srgbClr val="C00000"/>
              </a:solidFill>
              <a:latin typeface="Arial" panose="020B0604020202020204" pitchFamily="34" charset="0"/>
              <a:cs typeface="Arial" panose="020B0604020202020204" pitchFamily="34" charset="0"/>
            </a:rPr>
            <a:t> sisältö</a:t>
          </a:r>
          <a:endParaRPr lang="en-US" sz="2400">
            <a:solidFill>
              <a:srgbClr val="C00000"/>
            </a:solidFill>
            <a:latin typeface="Arial" panose="020B0604020202020204" pitchFamily="34" charset="0"/>
            <a:cs typeface="Arial" panose="020B0604020202020204" pitchFamily="34" charset="0"/>
          </a:endParaRPr>
        </a:p>
      </xdr:txBody>
    </xdr:sp>
    <xdr:clientData fLocksWithSheet="0"/>
  </xdr:twoCellAnchor>
  <xdr:twoCellAnchor>
    <xdr:from>
      <xdr:col>0</xdr:col>
      <xdr:colOff>101601</xdr:colOff>
      <xdr:row>0</xdr:row>
      <xdr:rowOff>120651</xdr:rowOff>
    </xdr:from>
    <xdr:to>
      <xdr:col>1</xdr:col>
      <xdr:colOff>106815</xdr:colOff>
      <xdr:row>4</xdr:row>
      <xdr:rowOff>165100</xdr:rowOff>
    </xdr:to>
    <xdr:sp macro="" textlink="" fLocksText="0">
      <xdr:nvSpPr>
        <xdr:cNvPr id="10" name="Oval 9">
          <a:extLst>
            <a:ext uri="{FF2B5EF4-FFF2-40B4-BE49-F238E27FC236}">
              <a16:creationId xmlns:a16="http://schemas.microsoft.com/office/drawing/2014/main" id="{D0E6FDFF-DC1A-495E-BC95-243013EED917}"/>
            </a:ext>
          </a:extLst>
        </xdr:cNvPr>
        <xdr:cNvSpPr/>
      </xdr:nvSpPr>
      <xdr:spPr>
        <a:xfrm>
          <a:off x="101601" y="120651"/>
          <a:ext cx="830714" cy="75564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400">
              <a:latin typeface="Arial" panose="020B0604020202020204" pitchFamily="34" charset="0"/>
              <a:cs typeface="Arial" panose="020B0604020202020204" pitchFamily="34" charset="0"/>
            </a:rPr>
            <a:t>E</a:t>
          </a: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2</xdr:col>
      <xdr:colOff>302278</xdr:colOff>
      <xdr:row>11</xdr:row>
      <xdr:rowOff>210274</xdr:rowOff>
    </xdr:from>
    <xdr:to>
      <xdr:col>3</xdr:col>
      <xdr:colOff>181123</xdr:colOff>
      <xdr:row>13</xdr:row>
      <xdr:rowOff>55773</xdr:rowOff>
    </xdr:to>
    <xdr:sp macro="" textlink="" fLocksText="0">
      <xdr:nvSpPr>
        <xdr:cNvPr id="4" name="Rectangle: Rounded Corners 3">
          <a:extLst>
            <a:ext uri="{FF2B5EF4-FFF2-40B4-BE49-F238E27FC236}">
              <a16:creationId xmlns:a16="http://schemas.microsoft.com/office/drawing/2014/main" id="{BD7A059B-B114-43F0-976F-341F63BD665B}"/>
            </a:ext>
          </a:extLst>
        </xdr:cNvPr>
        <xdr:cNvSpPr/>
      </xdr:nvSpPr>
      <xdr:spPr>
        <a:xfrm rot="20700000">
          <a:off x="1350028" y="3613874"/>
          <a:ext cx="3314195" cy="442399"/>
        </a:xfrm>
        <a:prstGeom prst="roundRect">
          <a:avLst/>
        </a:prstGeom>
        <a:solidFill>
          <a:schemeClr val="bg1"/>
        </a:solidFill>
        <a:ln w="38100" cap="flat" cmpd="sng">
          <a:solidFill>
            <a:srgbClr val="C00000"/>
          </a:solidFill>
          <a:prstDash val="lgDashDotDot"/>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a:solidFill>
                <a:srgbClr val="C00000"/>
              </a:solidFill>
              <a:latin typeface="Arial" panose="020B0604020202020204" pitchFamily="34" charset="0"/>
              <a:cs typeface="Arial" panose="020B0604020202020204" pitchFamily="34" charset="0"/>
            </a:rPr>
            <a:t>Esimerkki</a:t>
          </a:r>
          <a:r>
            <a:rPr lang="en-US" sz="2400" baseline="0">
              <a:solidFill>
                <a:srgbClr val="C00000"/>
              </a:solidFill>
              <a:latin typeface="Arial" panose="020B0604020202020204" pitchFamily="34" charset="0"/>
              <a:cs typeface="Arial" panose="020B0604020202020204" pitchFamily="34" charset="0"/>
            </a:rPr>
            <a:t> sisältö</a:t>
          </a:r>
          <a:endParaRPr lang="en-US" sz="2400">
            <a:solidFill>
              <a:srgbClr val="C00000"/>
            </a:solidFill>
            <a:latin typeface="Arial" panose="020B0604020202020204" pitchFamily="34" charset="0"/>
            <a:cs typeface="Arial" panose="020B0604020202020204" pitchFamily="34" charset="0"/>
          </a:endParaRPr>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8</xdr:col>
      <xdr:colOff>247649</xdr:colOff>
      <xdr:row>6</xdr:row>
      <xdr:rowOff>177800</xdr:rowOff>
    </xdr:from>
    <xdr:to>
      <xdr:col>8</xdr:col>
      <xdr:colOff>463550</xdr:colOff>
      <xdr:row>10</xdr:row>
      <xdr:rowOff>171450</xdr:rowOff>
    </xdr:to>
    <xdr:sp macro="" textlink="">
      <xdr:nvSpPr>
        <xdr:cNvPr id="3" name="Left Brace 2">
          <a:extLst>
            <a:ext uri="{FF2B5EF4-FFF2-40B4-BE49-F238E27FC236}">
              <a16:creationId xmlns:a16="http://schemas.microsoft.com/office/drawing/2014/main" id="{6EB4136C-8C98-4131-A8E6-6B3673A029C4}"/>
            </a:ext>
          </a:extLst>
        </xdr:cNvPr>
        <xdr:cNvSpPr/>
      </xdr:nvSpPr>
      <xdr:spPr>
        <a:xfrm rot="10800000">
          <a:off x="5124449" y="1282700"/>
          <a:ext cx="215901" cy="730250"/>
        </a:xfrm>
        <a:prstGeom prst="leftBrace">
          <a:avLst>
            <a:gd name="adj1" fmla="val 59839"/>
            <a:gd name="adj2" fmla="val 79834"/>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38100</xdr:colOff>
      <xdr:row>7</xdr:row>
      <xdr:rowOff>0</xdr:rowOff>
    </xdr:from>
    <xdr:to>
      <xdr:col>8</xdr:col>
      <xdr:colOff>317498</xdr:colOff>
      <xdr:row>13</xdr:row>
      <xdr:rowOff>158750</xdr:rowOff>
    </xdr:to>
    <xdr:sp macro="" textlink="">
      <xdr:nvSpPr>
        <xdr:cNvPr id="4" name="Left Brace 3">
          <a:extLst>
            <a:ext uri="{FF2B5EF4-FFF2-40B4-BE49-F238E27FC236}">
              <a16:creationId xmlns:a16="http://schemas.microsoft.com/office/drawing/2014/main" id="{76B32058-CF54-4628-9974-47218397125F}"/>
            </a:ext>
          </a:extLst>
        </xdr:cNvPr>
        <xdr:cNvSpPr/>
      </xdr:nvSpPr>
      <xdr:spPr>
        <a:xfrm rot="10800000">
          <a:off x="4775200" y="1289050"/>
          <a:ext cx="279398" cy="1263650"/>
        </a:xfrm>
        <a:prstGeom prst="leftBrace">
          <a:avLst>
            <a:gd name="adj1" fmla="val 59839"/>
            <a:gd name="adj2" fmla="val 22375"/>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330197</xdr:colOff>
      <xdr:row>11</xdr:row>
      <xdr:rowOff>19050</xdr:rowOff>
    </xdr:from>
    <xdr:to>
      <xdr:col>12</xdr:col>
      <xdr:colOff>6348</xdr:colOff>
      <xdr:row>89</xdr:row>
      <xdr:rowOff>38100</xdr:rowOff>
    </xdr:to>
    <xdr:sp macro="" textlink="">
      <xdr:nvSpPr>
        <xdr:cNvPr id="5" name="Left Brace 4">
          <a:extLst>
            <a:ext uri="{FF2B5EF4-FFF2-40B4-BE49-F238E27FC236}">
              <a16:creationId xmlns:a16="http://schemas.microsoft.com/office/drawing/2014/main" id="{924AD1D2-7F59-4F4A-88E6-7069DCCB62FF}"/>
            </a:ext>
          </a:extLst>
        </xdr:cNvPr>
        <xdr:cNvSpPr/>
      </xdr:nvSpPr>
      <xdr:spPr>
        <a:xfrm>
          <a:off x="7969247" y="2806700"/>
          <a:ext cx="285751" cy="14103350"/>
        </a:xfrm>
        <a:prstGeom prst="leftBrace">
          <a:avLst>
            <a:gd name="adj1" fmla="val 59839"/>
            <a:gd name="adj2" fmla="val 16053"/>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317498</xdr:colOff>
      <xdr:row>12</xdr:row>
      <xdr:rowOff>60158</xdr:rowOff>
    </xdr:from>
    <xdr:to>
      <xdr:col>11</xdr:col>
      <xdr:colOff>330197</xdr:colOff>
      <xdr:row>23</xdr:row>
      <xdr:rowOff>66911</xdr:rowOff>
    </xdr:to>
    <xdr:cxnSp macro="">
      <xdr:nvCxnSpPr>
        <xdr:cNvPr id="7" name="Connector: Curved 6">
          <a:extLst>
            <a:ext uri="{FF2B5EF4-FFF2-40B4-BE49-F238E27FC236}">
              <a16:creationId xmlns:a16="http://schemas.microsoft.com/office/drawing/2014/main" id="{4ECA51AC-558E-4A99-8D45-4FB07462C289}"/>
            </a:ext>
          </a:extLst>
        </xdr:cNvPr>
        <xdr:cNvCxnSpPr>
          <a:stCxn id="4" idx="1"/>
          <a:endCxn id="5" idx="1"/>
        </xdr:cNvCxnSpPr>
      </xdr:nvCxnSpPr>
      <xdr:spPr>
        <a:xfrm>
          <a:off x="6127748" y="3031958"/>
          <a:ext cx="1841499" cy="2038753"/>
        </a:xfrm>
        <a:prstGeom prst="curvedConnector3">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368299</xdr:colOff>
      <xdr:row>4</xdr:row>
      <xdr:rowOff>12700</xdr:rowOff>
    </xdr:from>
    <xdr:to>
      <xdr:col>11</xdr:col>
      <xdr:colOff>584200</xdr:colOff>
      <xdr:row>8</xdr:row>
      <xdr:rowOff>6350</xdr:rowOff>
    </xdr:to>
    <xdr:sp macro="" textlink="">
      <xdr:nvSpPr>
        <xdr:cNvPr id="9" name="Left Brace 8">
          <a:extLst>
            <a:ext uri="{FF2B5EF4-FFF2-40B4-BE49-F238E27FC236}">
              <a16:creationId xmlns:a16="http://schemas.microsoft.com/office/drawing/2014/main" id="{E35AF9E6-D1E5-4DB3-966E-670187158127}"/>
            </a:ext>
          </a:extLst>
        </xdr:cNvPr>
        <xdr:cNvSpPr/>
      </xdr:nvSpPr>
      <xdr:spPr>
        <a:xfrm>
          <a:off x="7073899" y="749300"/>
          <a:ext cx="215901" cy="730250"/>
        </a:xfrm>
        <a:prstGeom prst="leftBrace">
          <a:avLst>
            <a:gd name="adj1" fmla="val 59839"/>
            <a:gd name="adj2" fmla="val 52878"/>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463550</xdr:colOff>
      <xdr:row>6</xdr:row>
      <xdr:rowOff>30542</xdr:rowOff>
    </xdr:from>
    <xdr:to>
      <xdr:col>11</xdr:col>
      <xdr:colOff>368299</xdr:colOff>
      <xdr:row>7</xdr:row>
      <xdr:rowOff>140912</xdr:rowOff>
    </xdr:to>
    <xdr:cxnSp macro="">
      <xdr:nvCxnSpPr>
        <xdr:cNvPr id="10" name="Connector: Curved 9">
          <a:extLst>
            <a:ext uri="{FF2B5EF4-FFF2-40B4-BE49-F238E27FC236}">
              <a16:creationId xmlns:a16="http://schemas.microsoft.com/office/drawing/2014/main" id="{FAE64584-7B14-47B1-87DE-9FD87EA414CC}"/>
            </a:ext>
          </a:extLst>
        </xdr:cNvPr>
        <xdr:cNvCxnSpPr>
          <a:stCxn id="3" idx="1"/>
          <a:endCxn id="9" idx="1"/>
        </xdr:cNvCxnSpPr>
      </xdr:nvCxnSpPr>
      <xdr:spPr>
        <a:xfrm flipV="1">
          <a:off x="5340350" y="1135442"/>
          <a:ext cx="1733549" cy="294520"/>
        </a:xfrm>
        <a:prstGeom prst="curvedConnector3">
          <a:avLst>
            <a:gd name="adj1" fmla="val 50000"/>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447869</xdr:colOff>
      <xdr:row>15</xdr:row>
      <xdr:rowOff>129981</xdr:rowOff>
    </xdr:from>
    <xdr:to>
      <xdr:col>11</xdr:col>
      <xdr:colOff>76200</xdr:colOff>
      <xdr:row>20</xdr:row>
      <xdr:rowOff>82551</xdr:rowOff>
    </xdr:to>
    <xdr:sp macro="" textlink="">
      <xdr:nvSpPr>
        <xdr:cNvPr id="15" name="Rectangle 14">
          <a:extLst>
            <a:ext uri="{FF2B5EF4-FFF2-40B4-BE49-F238E27FC236}">
              <a16:creationId xmlns:a16="http://schemas.microsoft.com/office/drawing/2014/main" id="{E3CA7430-2682-43A8-9C35-AC8AC69E7F88}"/>
            </a:ext>
          </a:extLst>
        </xdr:cNvPr>
        <xdr:cNvSpPr/>
      </xdr:nvSpPr>
      <xdr:spPr>
        <a:xfrm>
          <a:off x="5324669" y="2892231"/>
          <a:ext cx="1457131" cy="8733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lt1"/>
              </a:solidFill>
              <a:effectLst/>
              <a:latin typeface="+mn-lt"/>
              <a:ea typeface="+mn-ea"/>
              <a:cs typeface="+mn-cs"/>
            </a:rPr>
            <a:t>Operatiiviset askeleet - </a:t>
          </a:r>
          <a:r>
            <a:rPr lang="en-US" sz="1100"/>
            <a:t>Miten asia tehdään ja kuka sen tekee</a:t>
          </a:r>
        </a:p>
      </xdr:txBody>
    </xdr:sp>
    <xdr:clientData/>
  </xdr:twoCellAnchor>
  <xdr:twoCellAnchor>
    <xdr:from>
      <xdr:col>8</xdr:col>
      <xdr:colOff>558800</xdr:colOff>
      <xdr:row>6</xdr:row>
      <xdr:rowOff>133350</xdr:rowOff>
    </xdr:from>
    <xdr:to>
      <xdr:col>11</xdr:col>
      <xdr:colOff>57150</xdr:colOff>
      <xdr:row>11</xdr:row>
      <xdr:rowOff>165100</xdr:rowOff>
    </xdr:to>
    <xdr:sp macro="" textlink="">
      <xdr:nvSpPr>
        <xdr:cNvPr id="16" name="Rectangle 15">
          <a:extLst>
            <a:ext uri="{FF2B5EF4-FFF2-40B4-BE49-F238E27FC236}">
              <a16:creationId xmlns:a16="http://schemas.microsoft.com/office/drawing/2014/main" id="{E97E1113-FD17-401F-A98F-9697C211BC72}"/>
            </a:ext>
          </a:extLst>
        </xdr:cNvPr>
        <xdr:cNvSpPr/>
      </xdr:nvSpPr>
      <xdr:spPr>
        <a:xfrm>
          <a:off x="5435600" y="1238250"/>
          <a:ext cx="1327150"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Prosessi askeleet - Mitä tapahtuu jotta syöte</a:t>
          </a:r>
          <a:r>
            <a:rPr lang="en-US" sz="1100" baseline="0"/>
            <a:t> muuttuu tuotokseksi</a:t>
          </a:r>
          <a:endParaRPr lang="en-US" sz="1100"/>
        </a:p>
      </xdr:txBody>
    </xdr:sp>
    <xdr:clientData/>
  </xdr:twoCellAnchor>
</xdr:wsDr>
</file>

<file path=xl/tables/table1.xml><?xml version="1.0" encoding="utf-8"?>
<table xmlns="http://schemas.openxmlformats.org/spreadsheetml/2006/main" id="1" name="List1" displayName="List1" ref="B10:E13" totalsRowShown="0" headerRowDxfId="7" dataDxfId="5" headerRowBorderDxfId="6" totalsRowBorderDxfId="4">
  <autoFilter ref="B10:E13"/>
  <tableColumns count="4">
    <tableColumn id="1" name="Päivä *" dataDxfId="3"/>
    <tableColumn id="2" name="Versio *" dataDxfId="2"/>
    <tableColumn id="3" name="Kuvaus *" dataDxfId="1"/>
    <tableColumn id="4" name="Tekijä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9"/>
  <sheetViews>
    <sheetView tabSelected="1" zoomScale="117" zoomScaleNormal="117" zoomScalePageLayoutView="117" workbookViewId="0">
      <selection activeCell="E10" sqref="E10"/>
    </sheetView>
  </sheetViews>
  <sheetFormatPr defaultColWidth="8.81640625" defaultRowHeight="14.5" x14ac:dyDescent="0.35"/>
  <cols>
    <col min="1" max="1" width="11.1796875" customWidth="1"/>
    <col min="2" max="2" width="89.1796875" style="15" customWidth="1"/>
    <col min="3" max="3" width="40.1796875" style="15" customWidth="1"/>
  </cols>
  <sheetData>
    <row r="1" spans="2:11" s="16" customFormat="1" ht="76" customHeight="1" x14ac:dyDescent="0.35">
      <c r="B1" s="144" t="s">
        <v>104</v>
      </c>
      <c r="C1" s="145"/>
      <c r="D1" s="145"/>
      <c r="E1" s="145"/>
      <c r="F1" s="145"/>
      <c r="G1" s="145"/>
      <c r="H1" s="145"/>
      <c r="I1" s="145"/>
      <c r="J1" s="145"/>
      <c r="K1" s="18"/>
    </row>
    <row r="3" spans="2:11" ht="58" x14ac:dyDescent="0.35">
      <c r="B3" s="15" t="s">
        <v>74</v>
      </c>
    </row>
    <row r="5" spans="2:11" ht="409.5" customHeight="1" x14ac:dyDescent="0.35">
      <c r="B5" s="15" t="s">
        <v>86</v>
      </c>
      <c r="C5" s="15" t="s">
        <v>22</v>
      </c>
    </row>
    <row r="6" spans="2:11" ht="39.5" customHeight="1" x14ac:dyDescent="0.35"/>
    <row r="7" spans="2:11" ht="43.5" x14ac:dyDescent="0.35">
      <c r="B7" s="15" t="s">
        <v>23</v>
      </c>
      <c r="C7" s="15" t="s">
        <v>24</v>
      </c>
    </row>
    <row r="9" spans="2:11" ht="246" customHeight="1" x14ac:dyDescent="0.35">
      <c r="B9" s="15" t="s">
        <v>64</v>
      </c>
    </row>
    <row r="10" spans="2:11" ht="292.5" customHeight="1" x14ac:dyDescent="0.35">
      <c r="B10" s="15" t="s">
        <v>25</v>
      </c>
      <c r="C10" s="15" t="s">
        <v>26</v>
      </c>
    </row>
    <row r="12" spans="2:11" ht="333" customHeight="1" x14ac:dyDescent="0.35">
      <c r="B12" s="15" t="s">
        <v>65</v>
      </c>
      <c r="C12" s="15" t="s">
        <v>118</v>
      </c>
    </row>
    <row r="14" spans="2:11" ht="115.5" customHeight="1" x14ac:dyDescent="0.35">
      <c r="B14" s="15" t="s">
        <v>116</v>
      </c>
      <c r="C14" s="15" t="s">
        <v>117</v>
      </c>
    </row>
    <row r="15" spans="2:11" ht="42.5" customHeight="1" x14ac:dyDescent="0.35">
      <c r="C15" s="15" t="s">
        <v>73</v>
      </c>
    </row>
    <row r="17" spans="3:3" x14ac:dyDescent="0.35">
      <c r="C17" s="72" t="s">
        <v>0</v>
      </c>
    </row>
    <row r="18" spans="3:3" ht="28.5" x14ac:dyDescent="0.35">
      <c r="C18" s="65" t="s">
        <v>17</v>
      </c>
    </row>
    <row r="20" spans="3:3" x14ac:dyDescent="0.35">
      <c r="C20" s="73" t="s">
        <v>1</v>
      </c>
    </row>
    <row r="21" spans="3:3" ht="28.5" x14ac:dyDescent="0.35">
      <c r="C21" s="66" t="s">
        <v>16</v>
      </c>
    </row>
    <row r="23" spans="3:3" x14ac:dyDescent="0.35">
      <c r="C23" s="74" t="s">
        <v>2</v>
      </c>
    </row>
    <row r="24" spans="3:3" ht="42.5" x14ac:dyDescent="0.35">
      <c r="C24" s="67" t="s">
        <v>48</v>
      </c>
    </row>
    <row r="26" spans="3:3" x14ac:dyDescent="0.35">
      <c r="C26" s="75" t="s">
        <v>3</v>
      </c>
    </row>
    <row r="27" spans="3:3" ht="42.5" x14ac:dyDescent="0.35">
      <c r="C27" s="68" t="s">
        <v>50</v>
      </c>
    </row>
    <row r="29" spans="3:3" x14ac:dyDescent="0.35">
      <c r="C29" s="76" t="s">
        <v>4</v>
      </c>
    </row>
    <row r="30" spans="3:3" ht="28.5" x14ac:dyDescent="0.35">
      <c r="C30" s="69" t="s">
        <v>18</v>
      </c>
    </row>
    <row r="32" spans="3:3" x14ac:dyDescent="0.35">
      <c r="C32" s="77" t="s">
        <v>5</v>
      </c>
    </row>
    <row r="33" spans="2:3" ht="42.5" x14ac:dyDescent="0.35">
      <c r="C33" s="70" t="s">
        <v>20</v>
      </c>
    </row>
    <row r="35" spans="2:3" x14ac:dyDescent="0.35">
      <c r="C35" s="78" t="s">
        <v>7</v>
      </c>
    </row>
    <row r="36" spans="2:3" ht="28.5" x14ac:dyDescent="0.35">
      <c r="C36" s="71" t="s">
        <v>21</v>
      </c>
    </row>
    <row r="39" spans="2:3" x14ac:dyDescent="0.35">
      <c r="B39" s="15" t="s">
        <v>28</v>
      </c>
    </row>
    <row r="66" spans="2:3" ht="52" customHeight="1" x14ac:dyDescent="0.35">
      <c r="B66" s="15" t="s">
        <v>29</v>
      </c>
      <c r="C66" s="15" t="s">
        <v>69</v>
      </c>
    </row>
    <row r="68" spans="2:3" x14ac:dyDescent="0.35">
      <c r="C68" s="15" t="s">
        <v>67</v>
      </c>
    </row>
    <row r="75" spans="2:3" x14ac:dyDescent="0.35">
      <c r="C75" s="15" t="s">
        <v>68</v>
      </c>
    </row>
    <row r="82" spans="3:3" x14ac:dyDescent="0.35">
      <c r="C82" s="15" t="s">
        <v>66</v>
      </c>
    </row>
    <row r="97" spans="2:2" ht="175" customHeight="1" x14ac:dyDescent="0.35">
      <c r="B97" s="15" t="s">
        <v>70</v>
      </c>
    </row>
    <row r="98" spans="2:2" ht="43.5" x14ac:dyDescent="0.35">
      <c r="B98" s="15" t="s">
        <v>71</v>
      </c>
    </row>
    <row r="99" spans="2:2" ht="43.5" x14ac:dyDescent="0.35">
      <c r="B99" s="15" t="s">
        <v>72</v>
      </c>
    </row>
  </sheetData>
  <sheetProtection sheet="1" objects="1" scenarios="1"/>
  <mergeCells count="1">
    <mergeCell ref="B1:J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8"/>
  <sheetViews>
    <sheetView workbookViewId="0">
      <selection activeCell="C6" sqref="C6"/>
    </sheetView>
  </sheetViews>
  <sheetFormatPr defaultColWidth="8.81640625" defaultRowHeight="14" x14ac:dyDescent="0.3"/>
  <cols>
    <col min="1" max="1" width="8.81640625" style="3"/>
    <col min="2" max="2" width="2.1796875" style="3" customWidth="1"/>
    <col min="3" max="3" width="27.81640625" style="3" customWidth="1"/>
    <col min="4" max="4" width="2.453125" style="3" customWidth="1"/>
    <col min="5" max="5" width="23" style="3" customWidth="1"/>
    <col min="6" max="6" width="10.81640625" style="3" customWidth="1"/>
    <col min="7" max="7" width="35.453125" style="3" customWidth="1"/>
    <col min="8" max="8" width="8.81640625" style="3" customWidth="1"/>
    <col min="9" max="9" width="26.453125" style="3" customWidth="1"/>
    <col min="10" max="10" width="2.81640625" style="3" customWidth="1"/>
    <col min="11" max="11" width="26.453125" style="3" customWidth="1"/>
    <col min="12" max="16384" width="8.81640625" style="3"/>
  </cols>
  <sheetData>
    <row r="1" spans="2:20" s="16" customFormat="1" ht="27" customHeight="1" x14ac:dyDescent="0.35">
      <c r="B1" s="142" t="s">
        <v>128</v>
      </c>
      <c r="D1" s="18"/>
      <c r="E1" s="17"/>
      <c r="F1" s="18"/>
      <c r="G1" s="18"/>
      <c r="H1" s="18"/>
      <c r="I1" s="146" t="s">
        <v>85</v>
      </c>
      <c r="J1" s="146"/>
      <c r="K1" s="146"/>
      <c r="L1" s="17"/>
      <c r="M1" s="18"/>
      <c r="N1" s="18"/>
      <c r="O1" s="18"/>
      <c r="P1" s="18"/>
      <c r="Q1" s="18"/>
      <c r="R1" s="18"/>
      <c r="S1" s="18"/>
      <c r="T1" s="18"/>
    </row>
    <row r="2" spans="2:20" s="16" customFormat="1" ht="39" customHeight="1" x14ac:dyDescent="0.35">
      <c r="B2" s="28" t="s">
        <v>56</v>
      </c>
      <c r="D2" s="18"/>
      <c r="F2" s="18"/>
      <c r="G2" s="18"/>
      <c r="H2" s="18"/>
      <c r="I2" s="146"/>
      <c r="J2" s="146"/>
      <c r="K2" s="146"/>
      <c r="M2" s="18"/>
      <c r="N2" s="18"/>
      <c r="O2" s="18"/>
      <c r="P2" s="18"/>
      <c r="Q2" s="18"/>
      <c r="R2" s="18"/>
      <c r="S2" s="18"/>
      <c r="T2" s="18"/>
    </row>
    <row r="4" spans="2:20" s="5" customFormat="1" ht="20" x14ac:dyDescent="0.4">
      <c r="C4" s="6" t="s">
        <v>75</v>
      </c>
      <c r="D4" s="6"/>
      <c r="E4" s="6" t="s">
        <v>10</v>
      </c>
      <c r="F4" s="6"/>
      <c r="G4" s="6" t="s">
        <v>11</v>
      </c>
      <c r="H4" s="6"/>
      <c r="I4" s="6" t="s">
        <v>12</v>
      </c>
      <c r="J4" s="6"/>
      <c r="K4" s="6" t="s">
        <v>13</v>
      </c>
    </row>
    <row r="5" spans="2:20" ht="4" customHeight="1" x14ac:dyDescent="0.3"/>
    <row r="6" spans="2:20" ht="28" x14ac:dyDescent="0.3">
      <c r="C6" s="87" t="s">
        <v>122</v>
      </c>
      <c r="E6" s="87" t="s">
        <v>121</v>
      </c>
      <c r="G6" s="141" t="str">
        <f>'Arvovirtakartta-nykytila'!F5&amp;". "&amp;'Arvovirtakartta-nykytila'!F6</f>
        <v>1. Valitaan ja valmistellaan palvelut asiakkaalle</v>
      </c>
      <c r="I6" s="87" t="s">
        <v>120</v>
      </c>
      <c r="K6" s="87" t="s">
        <v>119</v>
      </c>
    </row>
    <row r="7" spans="2:20" x14ac:dyDescent="0.3">
      <c r="G7" s="101"/>
    </row>
    <row r="8" spans="2:20" x14ac:dyDescent="0.3">
      <c r="C8" s="87"/>
      <c r="E8" s="87"/>
      <c r="G8" s="141" t="str">
        <f>'Arvovirtakartta-nykytila'!K5&amp;". "&amp;'Arvovirtakartta-nykytila'!K6</f>
        <v>2. Tehdään maksuttoman tilan varaus</v>
      </c>
      <c r="I8" s="87"/>
      <c r="K8" s="87"/>
    </row>
    <row r="9" spans="2:20" x14ac:dyDescent="0.3">
      <c r="G9" s="101"/>
    </row>
    <row r="10" spans="2:20" x14ac:dyDescent="0.3">
      <c r="C10" s="87"/>
      <c r="E10" s="87"/>
      <c r="G10" s="141" t="str">
        <f>'Arvovirtakartta-nykytila'!P5&amp;". "&amp;'Arvovirtakartta-nykytila'!P6</f>
        <v>3. Tehdään maksullisen tilan varaus</v>
      </c>
      <c r="I10" s="87"/>
      <c r="K10" s="87"/>
    </row>
    <row r="11" spans="2:20" x14ac:dyDescent="0.3">
      <c r="G11" s="101"/>
    </row>
    <row r="12" spans="2:20" x14ac:dyDescent="0.3">
      <c r="C12" s="87"/>
      <c r="E12" s="87"/>
      <c r="G12" s="141" t="str">
        <f>'Arvovirtakartta-nykytila'!U5&amp;". "&amp;'Arvovirtakartta-nykytila'!U6</f>
        <v>4. Tehdään laitteen varaus</v>
      </c>
      <c r="I12" s="87"/>
      <c r="K12" s="87"/>
    </row>
    <row r="13" spans="2:20" x14ac:dyDescent="0.3">
      <c r="G13" s="101"/>
    </row>
    <row r="14" spans="2:20" x14ac:dyDescent="0.3">
      <c r="C14" s="87"/>
      <c r="E14" s="87"/>
      <c r="G14" s="141" t="str">
        <f>'Arvovirtakartta-nykytila'!Z5&amp;". "&amp;'Arvovirtakartta-nykytila'!Z6</f>
        <v>5. Kuvaa tässä mitä tapahtuu</v>
      </c>
      <c r="I14" s="87"/>
      <c r="K14" s="87"/>
    </row>
    <row r="15" spans="2:20" x14ac:dyDescent="0.3">
      <c r="G15" s="101"/>
    </row>
    <row r="16" spans="2:20" x14ac:dyDescent="0.3">
      <c r="C16" s="87"/>
      <c r="E16" s="87"/>
      <c r="G16" s="141" t="str">
        <f>'Arvovirtakartta-nykytila'!AE5&amp;". "&amp;'Arvovirtakartta-nykytila'!AE6</f>
        <v xml:space="preserve">Liitä tähän uusi prosessiaskel. </v>
      </c>
      <c r="I16" s="87"/>
      <c r="K16" s="87"/>
    </row>
    <row r="17" spans="3:11" x14ac:dyDescent="0.3">
      <c r="G17" s="101"/>
    </row>
    <row r="18" spans="3:11" x14ac:dyDescent="0.3">
      <c r="C18" s="87"/>
      <c r="E18" s="87"/>
      <c r="G18" s="141" t="str">
        <f>'Arvovirtakartta-nykytila'!AJ5&amp;". "&amp;'Arvovirtakartta-nykytila'!AJ6</f>
        <v xml:space="preserve">Liitä tähän uusi prosessiaskel. </v>
      </c>
      <c r="I18" s="87"/>
      <c r="K18" s="87"/>
    </row>
    <row r="19" spans="3:11" x14ac:dyDescent="0.3">
      <c r="G19" s="101"/>
    </row>
    <row r="20" spans="3:11" x14ac:dyDescent="0.3">
      <c r="C20" s="87"/>
      <c r="E20" s="87"/>
      <c r="G20" s="141" t="str">
        <f>'Arvovirtakartta-nykytila'!AO5&amp;". "&amp;'Arvovirtakartta-nykytila'!AO6</f>
        <v xml:space="preserve">Liitä tähän uusi prosessiaskel. </v>
      </c>
      <c r="I20" s="87"/>
      <c r="K20" s="87"/>
    </row>
    <row r="21" spans="3:11" x14ac:dyDescent="0.3">
      <c r="G21" s="101"/>
    </row>
    <row r="22" spans="3:11" x14ac:dyDescent="0.3">
      <c r="C22" s="87"/>
      <c r="E22" s="87"/>
      <c r="G22" s="141" t="str">
        <f>'Arvovirtakartta-nykytila'!AT5&amp;". "&amp;'Arvovirtakartta-nykytila'!AT6</f>
        <v xml:space="preserve">Liitä tähän uusi prosessiaskel. </v>
      </c>
      <c r="I22" s="87"/>
      <c r="K22" s="87"/>
    </row>
    <row r="23" spans="3:11" x14ac:dyDescent="0.3">
      <c r="G23" s="101"/>
    </row>
    <row r="24" spans="3:11" x14ac:dyDescent="0.3">
      <c r="C24" s="87"/>
      <c r="E24" s="87"/>
      <c r="G24" s="141" t="str">
        <f>'Arvovirtakartta-nykytila'!AY5&amp;". "&amp;'Arvovirtakartta-nykytila'!AY6</f>
        <v xml:space="preserve">Liitä tähän uusi prosessiaskel. </v>
      </c>
      <c r="I24" s="87"/>
      <c r="K24" s="87"/>
    </row>
    <row r="25" spans="3:11" x14ac:dyDescent="0.3">
      <c r="G25" s="101"/>
    </row>
    <row r="26" spans="3:11" x14ac:dyDescent="0.3">
      <c r="C26" s="87"/>
      <c r="E26" s="87"/>
      <c r="G26" s="141" t="str">
        <f>'Arvovirtakartta-nykytila'!BD5&amp;". "&amp;'Arvovirtakartta-nykytila'!BD6</f>
        <v xml:space="preserve">Liitä tähän uusi prosessiaskel. </v>
      </c>
      <c r="I26" s="87"/>
      <c r="K26" s="87"/>
    </row>
    <row r="27" spans="3:11" x14ac:dyDescent="0.3">
      <c r="G27" s="101"/>
    </row>
    <row r="28" spans="3:11" x14ac:dyDescent="0.3">
      <c r="C28" s="87"/>
      <c r="E28" s="87"/>
      <c r="G28" s="141" t="str">
        <f>'Arvovirtakartta-nykytila'!BI5&amp;". "&amp;'Arvovirtakartta-nykytila'!BI6</f>
        <v xml:space="preserve">Liitä tähän uusi prosessiaskel. </v>
      </c>
      <c r="I28" s="87"/>
      <c r="K28" s="87"/>
    </row>
    <row r="29" spans="3:11" x14ac:dyDescent="0.3">
      <c r="G29" s="101"/>
    </row>
    <row r="30" spans="3:11" x14ac:dyDescent="0.3">
      <c r="C30" s="87"/>
      <c r="E30" s="87"/>
      <c r="G30" s="141" t="str">
        <f>'Arvovirtakartta-nykytila'!BN5&amp;". "&amp;'Arvovirtakartta-nykytila'!BN6</f>
        <v xml:space="preserve">Liitä tähän uusi prosessiaskel. </v>
      </c>
      <c r="I30" s="87"/>
      <c r="K30" s="87"/>
    </row>
    <row r="31" spans="3:11" x14ac:dyDescent="0.3">
      <c r="G31" s="101"/>
    </row>
    <row r="32" spans="3:11" x14ac:dyDescent="0.3">
      <c r="C32" s="87"/>
      <c r="E32" s="87"/>
      <c r="G32" s="141" t="str">
        <f>'Arvovirtakartta-nykytila'!BS5&amp;". "&amp;'Arvovirtakartta-nykytila'!BS6</f>
        <v xml:space="preserve">Liitä tähän uusi prosessiaskel. </v>
      </c>
      <c r="I32" s="87"/>
      <c r="K32" s="87"/>
    </row>
    <row r="33" spans="2:11" x14ac:dyDescent="0.3">
      <c r="G33" s="101"/>
    </row>
    <row r="34" spans="2:11" x14ac:dyDescent="0.3">
      <c r="C34" s="87"/>
      <c r="E34" s="87"/>
      <c r="G34" s="141" t="str">
        <f>'Arvovirtakartta-nykytila'!BX5&amp;". "&amp;'Arvovirtakartta-nykytila'!BX6</f>
        <v xml:space="preserve">Liitä tähän uusi prosessiaskel. </v>
      </c>
      <c r="I34" s="87"/>
      <c r="K34" s="87"/>
    </row>
    <row r="35" spans="2:11" x14ac:dyDescent="0.3">
      <c r="G35" s="101"/>
    </row>
    <row r="36" spans="2:11" x14ac:dyDescent="0.3">
      <c r="C36" s="87"/>
      <c r="E36" s="87"/>
      <c r="G36" s="141" t="str">
        <f>'Arvovirtakartta-nykytila'!CC5&amp;". "&amp;'Arvovirtakartta-nykytila'!CC6</f>
        <v xml:space="preserve">Liitä tähän uusi prosessiaskel. </v>
      </c>
      <c r="I36" s="87"/>
      <c r="K36" s="87"/>
    </row>
    <row r="38" spans="2:11" x14ac:dyDescent="0.3">
      <c r="B38" s="3" t="s">
        <v>113</v>
      </c>
      <c r="D38" s="3" t="s">
        <v>114</v>
      </c>
      <c r="F38" s="3" t="s">
        <v>115</v>
      </c>
    </row>
  </sheetData>
  <sheetProtection sheet="1" objects="1" scenarios="1"/>
  <mergeCells count="1">
    <mergeCell ref="I1:K2"/>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AC8E3228-0E80-4C51-92FC-4B0839BCF86A}">
            <xm:f>NOT(ISERROR(SEARCH("Liitä tähän uusi prosessiaskel",G7)))</xm:f>
            <xm:f>"Liitä tähän uusi prosessiaskel"</xm:f>
            <x14:dxf>
              <font>
                <color theme="0" tint="-4.9989318521683403E-2"/>
              </font>
            </x14:dxf>
          </x14:cfRule>
          <xm:sqref>G7:G36</xm:sqref>
        </x14:conditionalFormatting>
        <x14:conditionalFormatting xmlns:xm="http://schemas.microsoft.com/office/excel/2006/main">
          <x14:cfRule type="containsText" priority="1" operator="containsText" id="{5A315391-E480-4A85-BA7B-249920698563}">
            <xm:f>NOT(ISERROR(SEARCH("Liitä tähän uusi prosessiaskel",G6)))</xm:f>
            <xm:f>"Liitä tähän uusi prosessiaskel"</xm:f>
            <x14:dxf>
              <font>
                <color theme="0" tint="-4.9989318521683403E-2"/>
              </font>
            </x14:dxf>
          </x14:cfRule>
          <xm:sqref>G6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233"/>
  <sheetViews>
    <sheetView workbookViewId="0">
      <selection activeCell="D5" sqref="D5"/>
    </sheetView>
  </sheetViews>
  <sheetFormatPr defaultColWidth="8.81640625" defaultRowHeight="14" x14ac:dyDescent="0.3"/>
  <cols>
    <col min="1" max="1" width="11.81640625" style="19" customWidth="1"/>
    <col min="2" max="2" width="4.453125" style="3" customWidth="1"/>
    <col min="3" max="3" width="23.453125" style="3" customWidth="1"/>
    <col min="4" max="4" width="13.453125" style="3" customWidth="1"/>
    <col min="5" max="5" width="3.1796875" style="3" customWidth="1"/>
    <col min="6" max="6" width="8.1796875" style="3" customWidth="1"/>
    <col min="7" max="7" width="8.81640625" style="3"/>
    <col min="8" max="8" width="9.453125" style="3" customWidth="1"/>
    <col min="9" max="9" width="16.453125" style="3" customWidth="1"/>
    <col min="10" max="10" width="8.81640625" style="45"/>
    <col min="11" max="12" width="8.81640625" style="3"/>
    <col min="13" max="13" width="9.453125" style="3" customWidth="1"/>
    <col min="14" max="14" width="17.453125" style="3" customWidth="1"/>
    <col min="15" max="15" width="8.81640625" style="45"/>
    <col min="16" max="17" width="8.81640625" style="3"/>
    <col min="18" max="18" width="9.453125" style="3" customWidth="1"/>
    <col min="19" max="19" width="17.453125" style="3" customWidth="1"/>
    <col min="20" max="20" width="8.81640625" style="45"/>
    <col min="21" max="22" width="8.81640625" style="3"/>
    <col min="23" max="23" width="9.453125" style="3" customWidth="1"/>
    <col min="24" max="24" width="17.453125" style="3" customWidth="1"/>
    <col min="25" max="25" width="8.81640625" style="45"/>
    <col min="26" max="27" width="8.81640625" style="3"/>
    <col min="28" max="28" width="9.453125" style="3" customWidth="1"/>
    <col min="29" max="29" width="17.453125" style="3" customWidth="1"/>
    <col min="30" max="30" width="8.81640625" style="45"/>
    <col min="31" max="32" width="8.81640625" style="3"/>
    <col min="33" max="33" width="9.453125" style="3" customWidth="1"/>
    <col min="34" max="34" width="17.453125" style="3" customWidth="1"/>
    <col min="35" max="35" width="8.81640625" style="45"/>
    <col min="36" max="37" width="8.81640625" style="3"/>
    <col min="38" max="38" width="9.453125" style="3" customWidth="1"/>
    <col min="39" max="39" width="17.453125" style="3" customWidth="1"/>
    <col min="40" max="40" width="8.81640625" style="45"/>
    <col min="41" max="42" width="8.81640625" style="3"/>
    <col min="43" max="43" width="9.453125" style="3" customWidth="1"/>
    <col min="44" max="44" width="17.453125" style="3" customWidth="1"/>
    <col min="45" max="45" width="8.81640625" style="45"/>
    <col min="46" max="47" width="8.81640625" style="3"/>
    <col min="48" max="48" width="9.453125" style="3" customWidth="1"/>
    <col min="49" max="49" width="17.453125" style="3" customWidth="1"/>
    <col min="50" max="50" width="8.81640625" style="45"/>
    <col min="51" max="52" width="8.81640625" style="3"/>
    <col min="53" max="53" width="9.453125" style="3" customWidth="1"/>
    <col min="54" max="54" width="17.453125" style="3" customWidth="1"/>
    <col min="55" max="55" width="8.81640625" style="45"/>
    <col min="56" max="57" width="8.81640625" style="3"/>
    <col min="58" max="58" width="9.453125" style="3" customWidth="1"/>
    <col min="59" max="59" width="17.453125" style="3" customWidth="1"/>
    <col min="60" max="60" width="8.81640625" style="45"/>
    <col min="61" max="62" width="8.81640625" style="3"/>
    <col min="63" max="63" width="9.453125" style="3" customWidth="1"/>
    <col min="64" max="64" width="17.453125" style="3" customWidth="1"/>
    <col min="65" max="65" width="8.81640625" style="45"/>
    <col min="66" max="67" width="8.81640625" style="3"/>
    <col min="68" max="68" width="9.453125" style="3" customWidth="1"/>
    <col min="69" max="69" width="17.453125" style="3" customWidth="1"/>
    <col min="70" max="70" width="8.81640625" style="45"/>
    <col min="71" max="72" width="8.81640625" style="3"/>
    <col min="73" max="73" width="9.453125" style="3" customWidth="1"/>
    <col min="74" max="74" width="17.453125" style="3" customWidth="1"/>
    <col min="75" max="75" width="8.81640625" style="45"/>
    <col min="76" max="77" width="8.81640625" style="3"/>
    <col min="78" max="78" width="9.453125" style="3" customWidth="1"/>
    <col min="79" max="79" width="17.453125" style="3" customWidth="1"/>
    <col min="80" max="80" width="8.81640625" style="45"/>
    <col min="81" max="82" width="8.81640625" style="3"/>
    <col min="83" max="83" width="9.453125" style="3" customWidth="1"/>
    <col min="84" max="84" width="17.453125" style="3" customWidth="1"/>
    <col min="85" max="85" width="8.81640625" style="45"/>
    <col min="86" max="16384" width="8.81640625" style="3"/>
  </cols>
  <sheetData>
    <row r="1" spans="1:85" ht="14" customHeight="1" x14ac:dyDescent="0.3"/>
    <row r="2" spans="1:85" ht="14" customHeight="1" x14ac:dyDescent="0.3"/>
    <row r="3" spans="1:85" ht="14" customHeight="1" x14ac:dyDescent="0.3"/>
    <row r="4" spans="1:85" ht="14" customHeight="1" x14ac:dyDescent="0.3">
      <c r="AC4" s="120"/>
    </row>
    <row r="5" spans="1:85" ht="14" customHeight="1" x14ac:dyDescent="0.3">
      <c r="C5" s="5" t="str">
        <f>Asetukset!G26</f>
        <v>Aikayksikkö</v>
      </c>
      <c r="D5" s="119" t="s">
        <v>37</v>
      </c>
      <c r="F5" s="108">
        <f>Asetukset!B5</f>
        <v>1</v>
      </c>
      <c r="G5" s="108"/>
      <c r="H5" s="109" t="str">
        <f>Asetukset!$O$4</f>
        <v>tyyppi:</v>
      </c>
      <c r="I5" s="110" t="s">
        <v>0</v>
      </c>
      <c r="K5" s="108">
        <f>F5+1</f>
        <v>2</v>
      </c>
      <c r="L5" s="108"/>
      <c r="M5" s="109" t="str">
        <f>Asetukset!$O$4</f>
        <v>tyyppi:</v>
      </c>
      <c r="N5" s="110" t="s">
        <v>0</v>
      </c>
      <c r="P5" s="108">
        <f>K5+1</f>
        <v>3</v>
      </c>
      <c r="Q5" s="108"/>
      <c r="R5" s="109" t="str">
        <f>Asetukset!$O$4</f>
        <v>tyyppi:</v>
      </c>
      <c r="S5" s="110" t="s">
        <v>0</v>
      </c>
      <c r="U5" s="108">
        <f>P5+1</f>
        <v>4</v>
      </c>
      <c r="V5" s="108"/>
      <c r="W5" s="109" t="str">
        <f>Asetukset!$O$4</f>
        <v>tyyppi:</v>
      </c>
      <c r="X5" s="110" t="s">
        <v>0</v>
      </c>
      <c r="Z5" s="108">
        <f>U5+1</f>
        <v>5</v>
      </c>
      <c r="AA5" s="108"/>
      <c r="AB5" s="109" t="str">
        <f>Asetukset!$O$4</f>
        <v>tyyppi:</v>
      </c>
      <c r="AC5" s="110" t="s">
        <v>8</v>
      </c>
      <c r="AE5" s="147" t="s">
        <v>83</v>
      </c>
      <c r="AF5" s="147"/>
      <c r="AG5" s="147"/>
      <c r="AH5" s="147"/>
      <c r="AJ5" s="147" t="s">
        <v>83</v>
      </c>
      <c r="AK5" s="147"/>
      <c r="AL5" s="147"/>
      <c r="AM5" s="147"/>
      <c r="AO5" s="147" t="s">
        <v>83</v>
      </c>
      <c r="AP5" s="147"/>
      <c r="AQ5" s="147"/>
      <c r="AR5" s="147"/>
      <c r="AT5" s="147" t="s">
        <v>83</v>
      </c>
      <c r="AU5" s="147"/>
      <c r="AV5" s="147"/>
      <c r="AW5" s="147"/>
      <c r="AY5" s="147" t="s">
        <v>83</v>
      </c>
      <c r="AZ5" s="147"/>
      <c r="BA5" s="147"/>
      <c r="BB5" s="147"/>
      <c r="BD5" s="147" t="s">
        <v>83</v>
      </c>
      <c r="BE5" s="147"/>
      <c r="BF5" s="147"/>
      <c r="BG5" s="147"/>
      <c r="BI5" s="147" t="s">
        <v>83</v>
      </c>
      <c r="BJ5" s="147"/>
      <c r="BK5" s="147"/>
      <c r="BL5" s="147"/>
      <c r="BN5" s="147" t="s">
        <v>83</v>
      </c>
      <c r="BO5" s="147"/>
      <c r="BP5" s="147"/>
      <c r="BQ5" s="147"/>
      <c r="BS5" s="147" t="s">
        <v>83</v>
      </c>
      <c r="BT5" s="147"/>
      <c r="BU5" s="147"/>
      <c r="BV5" s="147"/>
      <c r="BX5" s="147" t="s">
        <v>83</v>
      </c>
      <c r="BY5" s="147"/>
      <c r="BZ5" s="147"/>
      <c r="CA5" s="147"/>
      <c r="CC5" s="147" t="s">
        <v>83</v>
      </c>
      <c r="CD5" s="147"/>
      <c r="CE5" s="147"/>
      <c r="CF5" s="147"/>
    </row>
    <row r="6" spans="1:85" s="4" customFormat="1" ht="14" customHeight="1" x14ac:dyDescent="0.35">
      <c r="A6" s="148" t="str">
        <f>"Arvovirtakartta - "&amp;'SIPOC-nykytila'!B1</f>
        <v>Arvovirtakartta - Kirjoita tähän prosessin nimi</v>
      </c>
      <c r="C6" s="180" t="str">
        <f>Asetukset!M8</f>
        <v>Kokonaisaika</v>
      </c>
      <c r="D6" s="184">
        <f>IF($D$5=Asetukset!$H$27,E10,IF($D$5=Asetukset!$H$28,E10/60,IF($D$5=Asetukset!$H$29,E10/60/8,E10/60/8/5)))</f>
        <v>0.33333333333333331</v>
      </c>
      <c r="F6" s="159" t="s">
        <v>109</v>
      </c>
      <c r="G6" s="160"/>
      <c r="H6" s="160"/>
      <c r="I6" s="161"/>
      <c r="J6" s="55"/>
      <c r="K6" s="159" t="s">
        <v>107</v>
      </c>
      <c r="L6" s="160"/>
      <c r="M6" s="160"/>
      <c r="N6" s="161"/>
      <c r="O6" s="55"/>
      <c r="P6" s="159" t="s">
        <v>106</v>
      </c>
      <c r="Q6" s="160"/>
      <c r="R6" s="160"/>
      <c r="S6" s="161"/>
      <c r="T6" s="55"/>
      <c r="U6" s="159" t="s">
        <v>105</v>
      </c>
      <c r="V6" s="160"/>
      <c r="W6" s="160"/>
      <c r="X6" s="161"/>
      <c r="Y6" s="55"/>
      <c r="Z6" s="159" t="s">
        <v>124</v>
      </c>
      <c r="AA6" s="160"/>
      <c r="AB6" s="160"/>
      <c r="AC6" s="161"/>
      <c r="AD6" s="55"/>
      <c r="AE6" s="147"/>
      <c r="AF6" s="147"/>
      <c r="AG6" s="147"/>
      <c r="AH6" s="147"/>
      <c r="AI6" s="55"/>
      <c r="AJ6" s="147"/>
      <c r="AK6" s="147"/>
      <c r="AL6" s="147"/>
      <c r="AM6" s="147"/>
      <c r="AN6" s="55"/>
      <c r="AO6" s="147"/>
      <c r="AP6" s="147"/>
      <c r="AQ6" s="147"/>
      <c r="AR6" s="147"/>
      <c r="AS6" s="55"/>
      <c r="AT6" s="147"/>
      <c r="AU6" s="147"/>
      <c r="AV6" s="147"/>
      <c r="AW6" s="147"/>
      <c r="AX6" s="55"/>
      <c r="AY6" s="147"/>
      <c r="AZ6" s="147"/>
      <c r="BA6" s="147"/>
      <c r="BB6" s="147"/>
      <c r="BC6" s="55"/>
      <c r="BD6" s="147"/>
      <c r="BE6" s="147"/>
      <c r="BF6" s="147"/>
      <c r="BG6" s="147"/>
      <c r="BH6" s="55"/>
      <c r="BI6" s="147"/>
      <c r="BJ6" s="147"/>
      <c r="BK6" s="147"/>
      <c r="BL6" s="147"/>
      <c r="BM6" s="55"/>
      <c r="BN6" s="147"/>
      <c r="BO6" s="147"/>
      <c r="BP6" s="147"/>
      <c r="BQ6" s="147"/>
      <c r="BR6" s="55"/>
      <c r="BS6" s="147"/>
      <c r="BT6" s="147"/>
      <c r="BU6" s="147"/>
      <c r="BV6" s="147"/>
      <c r="BW6" s="55"/>
      <c r="BX6" s="147"/>
      <c r="BY6" s="147"/>
      <c r="BZ6" s="147"/>
      <c r="CA6" s="147"/>
      <c r="CB6" s="55"/>
      <c r="CC6" s="147"/>
      <c r="CD6" s="147"/>
      <c r="CE6" s="147"/>
      <c r="CF6" s="147"/>
      <c r="CG6" s="55"/>
    </row>
    <row r="7" spans="1:85" s="4" customFormat="1" ht="14" customHeight="1" x14ac:dyDescent="0.35">
      <c r="A7" s="149"/>
      <c r="B7" s="38"/>
      <c r="C7" s="181"/>
      <c r="D7" s="185"/>
      <c r="F7" s="159"/>
      <c r="G7" s="160"/>
      <c r="H7" s="160"/>
      <c r="I7" s="161"/>
      <c r="J7" s="55"/>
      <c r="K7" s="159"/>
      <c r="L7" s="160"/>
      <c r="M7" s="160"/>
      <c r="N7" s="161"/>
      <c r="O7" s="55"/>
      <c r="P7" s="159"/>
      <c r="Q7" s="160"/>
      <c r="R7" s="160"/>
      <c r="S7" s="161"/>
      <c r="T7" s="55"/>
      <c r="U7" s="159"/>
      <c r="V7" s="160"/>
      <c r="W7" s="160"/>
      <c r="X7" s="161"/>
      <c r="Y7" s="55"/>
      <c r="Z7" s="159"/>
      <c r="AA7" s="160"/>
      <c r="AB7" s="160"/>
      <c r="AC7" s="161"/>
      <c r="AD7" s="55"/>
      <c r="AE7" s="147"/>
      <c r="AF7" s="147"/>
      <c r="AG7" s="147"/>
      <c r="AH7" s="147"/>
      <c r="AI7" s="55"/>
      <c r="AJ7" s="147"/>
      <c r="AK7" s="147"/>
      <c r="AL7" s="147"/>
      <c r="AM7" s="147"/>
      <c r="AN7" s="55"/>
      <c r="AO7" s="147"/>
      <c r="AP7" s="147"/>
      <c r="AQ7" s="147"/>
      <c r="AR7" s="147"/>
      <c r="AS7" s="55"/>
      <c r="AT7" s="147"/>
      <c r="AU7" s="147"/>
      <c r="AV7" s="147"/>
      <c r="AW7" s="147"/>
      <c r="AX7" s="55"/>
      <c r="AY7" s="147"/>
      <c r="AZ7" s="147"/>
      <c r="BA7" s="147"/>
      <c r="BB7" s="147"/>
      <c r="BC7" s="55"/>
      <c r="BD7" s="147"/>
      <c r="BE7" s="147"/>
      <c r="BF7" s="147"/>
      <c r="BG7" s="147"/>
      <c r="BH7" s="55"/>
      <c r="BI7" s="147"/>
      <c r="BJ7" s="147"/>
      <c r="BK7" s="147"/>
      <c r="BL7" s="147"/>
      <c r="BM7" s="55"/>
      <c r="BN7" s="147"/>
      <c r="BO7" s="147"/>
      <c r="BP7" s="147"/>
      <c r="BQ7" s="147"/>
      <c r="BR7" s="55"/>
      <c r="BS7" s="147"/>
      <c r="BT7" s="147"/>
      <c r="BU7" s="147"/>
      <c r="BV7" s="147"/>
      <c r="BW7" s="55"/>
      <c r="BX7" s="147"/>
      <c r="BY7" s="147"/>
      <c r="BZ7" s="147"/>
      <c r="CA7" s="147"/>
      <c r="CB7" s="55"/>
      <c r="CC7" s="147"/>
      <c r="CD7" s="147"/>
      <c r="CE7" s="147"/>
      <c r="CF7" s="147"/>
      <c r="CG7" s="55"/>
    </row>
    <row r="8" spans="1:85" s="4" customFormat="1" ht="14" customHeight="1" x14ac:dyDescent="0.35">
      <c r="A8" s="149"/>
      <c r="B8" s="5"/>
      <c r="C8" s="186" t="str">
        <f>Asetukset!O8</f>
        <v>Asiakkaalle arvoa tuova aika</v>
      </c>
      <c r="D8" s="184">
        <f>IF($D$5=Asetukset!$H$27,E11,IF($D$5=Asetukset!$H$28,E11/60,IF($D$5=Asetukset!$H$29,E11/60/8,B14/60/8/5)))</f>
        <v>0</v>
      </c>
      <c r="F8" s="159"/>
      <c r="G8" s="160"/>
      <c r="H8" s="160"/>
      <c r="I8" s="161"/>
      <c r="J8" s="55"/>
      <c r="K8" s="159"/>
      <c r="L8" s="160"/>
      <c r="M8" s="160"/>
      <c r="N8" s="161"/>
      <c r="O8" s="55"/>
      <c r="P8" s="159"/>
      <c r="Q8" s="160"/>
      <c r="R8" s="160"/>
      <c r="S8" s="161"/>
      <c r="T8" s="55"/>
      <c r="U8" s="159"/>
      <c r="V8" s="160"/>
      <c r="W8" s="160"/>
      <c r="X8" s="161"/>
      <c r="Y8" s="55"/>
      <c r="Z8" s="159"/>
      <c r="AA8" s="160"/>
      <c r="AB8" s="160"/>
      <c r="AC8" s="161"/>
      <c r="AD8" s="55"/>
      <c r="AE8" s="147"/>
      <c r="AF8" s="147"/>
      <c r="AG8" s="147"/>
      <c r="AH8" s="147"/>
      <c r="AI8" s="55"/>
      <c r="AJ8" s="147"/>
      <c r="AK8" s="147"/>
      <c r="AL8" s="147"/>
      <c r="AM8" s="147"/>
      <c r="AN8" s="55"/>
      <c r="AO8" s="147"/>
      <c r="AP8" s="147"/>
      <c r="AQ8" s="147"/>
      <c r="AR8" s="147"/>
      <c r="AS8" s="55"/>
      <c r="AT8" s="147"/>
      <c r="AU8" s="147"/>
      <c r="AV8" s="147"/>
      <c r="AW8" s="147"/>
      <c r="AX8" s="55"/>
      <c r="AY8" s="147"/>
      <c r="AZ8" s="147"/>
      <c r="BA8" s="147"/>
      <c r="BB8" s="147"/>
      <c r="BC8" s="55"/>
      <c r="BD8" s="147"/>
      <c r="BE8" s="147"/>
      <c r="BF8" s="147"/>
      <c r="BG8" s="147"/>
      <c r="BH8" s="55"/>
      <c r="BI8" s="147"/>
      <c r="BJ8" s="147"/>
      <c r="BK8" s="147"/>
      <c r="BL8" s="147"/>
      <c r="BM8" s="55"/>
      <c r="BN8" s="147"/>
      <c r="BO8" s="147"/>
      <c r="BP8" s="147"/>
      <c r="BQ8" s="147"/>
      <c r="BR8" s="55"/>
      <c r="BS8" s="147"/>
      <c r="BT8" s="147"/>
      <c r="BU8" s="147"/>
      <c r="BV8" s="147"/>
      <c r="BW8" s="55"/>
      <c r="BX8" s="147"/>
      <c r="BY8" s="147"/>
      <c r="BZ8" s="147"/>
      <c r="CA8" s="147"/>
      <c r="CB8" s="55"/>
      <c r="CC8" s="147"/>
      <c r="CD8" s="147"/>
      <c r="CE8" s="147"/>
      <c r="CF8" s="147"/>
      <c r="CG8" s="55"/>
    </row>
    <row r="9" spans="1:85" ht="14" customHeight="1" x14ac:dyDescent="0.3">
      <c r="A9" s="149"/>
      <c r="C9" s="187"/>
      <c r="D9" s="185"/>
      <c r="F9" s="190" t="str">
        <f>Asetukset!$M$8</f>
        <v>Kokonaisaika</v>
      </c>
      <c r="G9" s="191"/>
      <c r="H9" s="190" t="str">
        <f>Asetukset!$O$8</f>
        <v>Asiakkaalle arvoa tuova aika</v>
      </c>
      <c r="I9" s="191"/>
      <c r="K9" s="190" t="str">
        <f>Asetukset!$M$8</f>
        <v>Kokonaisaika</v>
      </c>
      <c r="L9" s="191"/>
      <c r="M9" s="190" t="str">
        <f>Asetukset!$O$8</f>
        <v>Asiakkaalle arvoa tuova aika</v>
      </c>
      <c r="N9" s="191"/>
      <c r="P9" s="190" t="str">
        <f>Asetukset!$M$8</f>
        <v>Kokonaisaika</v>
      </c>
      <c r="Q9" s="191"/>
      <c r="R9" s="190" t="str">
        <f>Asetukset!$O$8</f>
        <v>Asiakkaalle arvoa tuova aika</v>
      </c>
      <c r="S9" s="191"/>
      <c r="U9" s="190" t="str">
        <f>Asetukset!$M$8</f>
        <v>Kokonaisaika</v>
      </c>
      <c r="V9" s="191"/>
      <c r="W9" s="190" t="str">
        <f>Asetukset!$O$8</f>
        <v>Asiakkaalle arvoa tuova aika</v>
      </c>
      <c r="X9" s="191"/>
      <c r="Z9" s="190" t="str">
        <f>Asetukset!$M$8</f>
        <v>Kokonaisaika</v>
      </c>
      <c r="AA9" s="191"/>
      <c r="AB9" s="190" t="str">
        <f>Asetukset!$O$8</f>
        <v>Asiakkaalle arvoa tuova aika</v>
      </c>
      <c r="AC9" s="191"/>
      <c r="AE9" s="147"/>
      <c r="AF9" s="147"/>
      <c r="AG9" s="147"/>
      <c r="AH9" s="147"/>
      <c r="AJ9" s="147"/>
      <c r="AK9" s="147"/>
      <c r="AL9" s="147"/>
      <c r="AM9" s="147"/>
      <c r="AO9" s="147"/>
      <c r="AP9" s="147"/>
      <c r="AQ9" s="147"/>
      <c r="AR9" s="147"/>
      <c r="AT9" s="147"/>
      <c r="AU9" s="147"/>
      <c r="AV9" s="147"/>
      <c r="AW9" s="147"/>
      <c r="AY9" s="147"/>
      <c r="AZ9" s="147"/>
      <c r="BA9" s="147"/>
      <c r="BB9" s="147"/>
      <c r="BD9" s="147"/>
      <c r="BE9" s="147"/>
      <c r="BF9" s="147"/>
      <c r="BG9" s="147"/>
      <c r="BI9" s="147"/>
      <c r="BJ9" s="147"/>
      <c r="BK9" s="147"/>
      <c r="BL9" s="147"/>
      <c r="BN9" s="147"/>
      <c r="BO9" s="147"/>
      <c r="BP9" s="147"/>
      <c r="BQ9" s="147"/>
      <c r="BS9" s="147"/>
      <c r="BT9" s="147"/>
      <c r="BU9" s="147"/>
      <c r="BV9" s="147"/>
      <c r="BX9" s="147"/>
      <c r="BY9" s="147"/>
      <c r="BZ9" s="147"/>
      <c r="CA9" s="147"/>
      <c r="CC9" s="147"/>
      <c r="CD9" s="147"/>
      <c r="CE9" s="147"/>
      <c r="CF9" s="147"/>
    </row>
    <row r="10" spans="1:85" ht="14" customHeight="1" x14ac:dyDescent="0.3">
      <c r="A10" s="149"/>
      <c r="C10" s="180" t="str">
        <f>Muutos!C8</f>
        <v>Prosessitehokkuus</v>
      </c>
      <c r="D10" s="182">
        <f>D8/D6</f>
        <v>0</v>
      </c>
      <c r="E10" s="45">
        <f>SUM(J10,O10,T10,Y10,AD10,AI10,AN10,AS10,AX10,BC10,BH10,BM10,BR10,BW10,CB10,CG10)</f>
        <v>20</v>
      </c>
      <c r="F10" s="192">
        <f>IF($D$5=Asetukset!$H$27,J10,IF($D$5=Asetukset!$H$28,J10/60,IF($D$5=Asetukset!$H$29,J10/60/8,J10/60/8/5)))</f>
        <v>0.28333333333333333</v>
      </c>
      <c r="G10" s="193"/>
      <c r="H10" s="188">
        <f>IF($D$5=Asetukset!$H$27,J11,IF($D$5=Asetukset!$H$28,J11/60,IF($D$5=Asetukset!$H$29,J11/60/8,J11/60/8/5)))</f>
        <v>0</v>
      </c>
      <c r="I10" s="189"/>
      <c r="J10" s="45">
        <f>SUM(J15:J339)</f>
        <v>17</v>
      </c>
      <c r="K10" s="192">
        <f>IF($D$5=Asetukset!$H$27,O10,IF($D$5=Asetukset!$H$28,O10/60,IF($D$5=Asetukset!$H$29,O10/60/8,O10/60/8/5)))</f>
        <v>3.3333333333333333E-2</v>
      </c>
      <c r="L10" s="193"/>
      <c r="M10" s="188">
        <f>IF($D$5=Asetukset!$H$27,O11,IF($D$5=Asetukset!$H$28,O11/60,IF($D$5=Asetukset!$H$29,O11/60/8,O11/60/8/5)))</f>
        <v>0</v>
      </c>
      <c r="N10" s="189"/>
      <c r="O10" s="45">
        <f>SUM(O15:O339)</f>
        <v>2</v>
      </c>
      <c r="P10" s="192">
        <f>IF($D$5=Asetukset!$H$27,T10,IF($D$5=Asetukset!$H$28,T10/60,IF($D$5=Asetukset!$H$29,T10/60/8,T10/60/8/5)))</f>
        <v>1.6666666666666666E-2</v>
      </c>
      <c r="Q10" s="193"/>
      <c r="R10" s="188">
        <f>IF($D$5=Asetukset!$H$27,T11,IF($D$5=Asetukset!$H$28,T11/60,IF($D$5=Asetukset!$H$29,T11/60/8,T11/60/8/5)))</f>
        <v>0</v>
      </c>
      <c r="S10" s="189"/>
      <c r="T10" s="45">
        <f>SUM(T15:T339)</f>
        <v>1</v>
      </c>
      <c r="U10" s="192">
        <f>IF($D$5=Asetukset!$H$27,Y10,IF($D$5=Asetukset!$H$28,Y10/60,IF($D$5=Asetukset!$H$29,Y10/60/8,Y10/60/8/5)))</f>
        <v>0</v>
      </c>
      <c r="V10" s="193"/>
      <c r="W10" s="188">
        <f>IF($D$5=Asetukset!$H$27,Y11,IF($D$5=Asetukset!$H$28,Y11/60,IF($D$5=Asetukset!$H$29,Y11/60/8,Y11/60/8/5)))</f>
        <v>0</v>
      </c>
      <c r="X10" s="189"/>
      <c r="Y10" s="45">
        <f>SUM(Y15:Y339)</f>
        <v>0</v>
      </c>
      <c r="Z10" s="192">
        <f>IF($D$5=Asetukset!$H$27,AD10,IF($D$5=Asetukset!$H$28,AD10/60,IF($D$5=Asetukset!$H$29,AD10/60/8,AD10/60/8/5)))</f>
        <v>0</v>
      </c>
      <c r="AA10" s="193"/>
      <c r="AB10" s="188">
        <f>IF($D$5=Asetukset!$H$27,AD11,IF($D$5=Asetukset!$H$28,AD11/60,IF($D$5=Asetukset!$H$29,AD11/60/8,AD11/60/8/5)))</f>
        <v>0</v>
      </c>
      <c r="AC10" s="189"/>
      <c r="AD10" s="45">
        <f>SUM(AD15:AD339)</f>
        <v>0</v>
      </c>
      <c r="AE10" s="147"/>
      <c r="AF10" s="147"/>
      <c r="AG10" s="147"/>
      <c r="AH10" s="147"/>
      <c r="AI10" s="45">
        <f>SUM(AI15:AI339)</f>
        <v>0</v>
      </c>
      <c r="AJ10" s="147"/>
      <c r="AK10" s="147"/>
      <c r="AL10" s="147"/>
      <c r="AM10" s="147"/>
      <c r="AN10" s="45">
        <f>SUM(AN15:AN339)</f>
        <v>0</v>
      </c>
      <c r="AO10" s="147"/>
      <c r="AP10" s="147"/>
      <c r="AQ10" s="147"/>
      <c r="AR10" s="147"/>
      <c r="AS10" s="45">
        <f>SUM(AS15:AS339)</f>
        <v>0</v>
      </c>
      <c r="AT10" s="147"/>
      <c r="AU10" s="147"/>
      <c r="AV10" s="147"/>
      <c r="AW10" s="147"/>
      <c r="AX10" s="45">
        <f>SUM(AX15:AX339)</f>
        <v>0</v>
      </c>
      <c r="AY10" s="147"/>
      <c r="AZ10" s="147"/>
      <c r="BA10" s="147"/>
      <c r="BB10" s="147"/>
      <c r="BC10" s="45">
        <f>SUM(BC15:BC339)</f>
        <v>0</v>
      </c>
      <c r="BD10" s="147"/>
      <c r="BE10" s="147"/>
      <c r="BF10" s="147"/>
      <c r="BG10" s="147"/>
      <c r="BH10" s="45">
        <f>SUM(BH15:BH339)</f>
        <v>0</v>
      </c>
      <c r="BI10" s="147"/>
      <c r="BJ10" s="147"/>
      <c r="BK10" s="147"/>
      <c r="BL10" s="147"/>
      <c r="BM10" s="45">
        <f>SUM(BM15:BM339)</f>
        <v>0</v>
      </c>
      <c r="BN10" s="147"/>
      <c r="BO10" s="147"/>
      <c r="BP10" s="147"/>
      <c r="BQ10" s="147"/>
      <c r="BR10" s="45">
        <f>SUM(BR15:BR339)</f>
        <v>0</v>
      </c>
      <c r="BS10" s="147"/>
      <c r="BT10" s="147"/>
      <c r="BU10" s="147"/>
      <c r="BV10" s="147"/>
      <c r="BW10" s="45">
        <f>SUM(BW15:BW339)</f>
        <v>0</v>
      </c>
      <c r="BX10" s="147"/>
      <c r="BY10" s="147"/>
      <c r="BZ10" s="147"/>
      <c r="CA10" s="147"/>
      <c r="CB10" s="45">
        <f>SUM(CB15:CB339)</f>
        <v>0</v>
      </c>
      <c r="CC10" s="147"/>
      <c r="CD10" s="147"/>
      <c r="CE10" s="147"/>
      <c r="CF10" s="147"/>
      <c r="CG10" s="45">
        <f>SUM(CG15:CG339)</f>
        <v>0</v>
      </c>
    </row>
    <row r="11" spans="1:85" ht="14" customHeight="1" x14ac:dyDescent="0.3">
      <c r="A11" s="149"/>
      <c r="C11" s="181"/>
      <c r="D11" s="183"/>
      <c r="E11" s="45">
        <f>SUM(J11,O11,T11,Y11,AD11,AI11,AN11,AS11,AX11,BC11,BH11,BM10,BR11,BW11,CB11,CG11)</f>
        <v>0</v>
      </c>
      <c r="F11" s="178" t="str">
        <f>Asetukset!$M$10</f>
        <v>Muuta</v>
      </c>
      <c r="G11" s="179"/>
      <c r="H11" s="111" t="str">
        <f>Asetukset!$O$10</f>
        <v>kpl yht.</v>
      </c>
      <c r="I11" s="112">
        <f>I22+I33+I44+I55+I66+I77+I88+I99+I110+I121+I132+I143+I154+I165+I176+I187+I198+I209+I220+I231</f>
        <v>10</v>
      </c>
      <c r="J11" s="45">
        <f>SUMIF(H15:H339,Asetukset!$H$33,J15:J339)</f>
        <v>0</v>
      </c>
      <c r="K11" s="178" t="str">
        <f>Asetukset!$M$10</f>
        <v>Muuta</v>
      </c>
      <c r="L11" s="179"/>
      <c r="M11" s="111" t="str">
        <f>Asetukset!$O$10</f>
        <v>kpl yht.</v>
      </c>
      <c r="N11" s="112">
        <f>N22+N33+N44+N55+N66+N77+N88+N99+N110+N121+N132+N143+N154+N165+N176+N187+N198+N209+N220+N231</f>
        <v>0</v>
      </c>
      <c r="O11" s="45">
        <f>SUMIF(M15:M339,Asetukset!$H$33,O15:O339)</f>
        <v>0</v>
      </c>
      <c r="P11" s="178" t="str">
        <f>Asetukset!$M$10</f>
        <v>Muuta</v>
      </c>
      <c r="Q11" s="179"/>
      <c r="R11" s="111" t="str">
        <f>Asetukset!$O$10</f>
        <v>kpl yht.</v>
      </c>
      <c r="S11" s="112">
        <f>S22+S33+S44+S55+S66+S77+S88+S99+S110+S121+S132+S143+S154+S165+S176+S187+S198+S209+S220+S231</f>
        <v>0</v>
      </c>
      <c r="T11" s="45">
        <f>SUMIF(R15:R339,Asetukset!$H$33,T15:T339)</f>
        <v>0</v>
      </c>
      <c r="U11" s="178" t="str">
        <f>Asetukset!$M$10</f>
        <v>Muuta</v>
      </c>
      <c r="V11" s="179"/>
      <c r="W11" s="111" t="str">
        <f>Asetukset!$O$10</f>
        <v>kpl yht.</v>
      </c>
      <c r="X11" s="112">
        <f>X22+X33+X44+X55+X66+X77+X88+X99+X110+X121+X132+X143+X154+X165+X176+X187+X198+X209+X220+X231</f>
        <v>0</v>
      </c>
      <c r="Y11" s="45">
        <f>SUMIF(W15:W339,Asetukset!$H$33,Y15:Y339)</f>
        <v>0</v>
      </c>
      <c r="Z11" s="178" t="str">
        <f>Asetukset!$M$10</f>
        <v>Muuta</v>
      </c>
      <c r="AA11" s="179"/>
      <c r="AB11" s="111" t="str">
        <f>Asetukset!$O$10</f>
        <v>kpl yht.</v>
      </c>
      <c r="AC11" s="112">
        <f>AC22+AC33+AC44+AC55+AC66+AC77+AC88+AC99+AC110+AC121+AC132+AC143+AC154+AC165+AC176+AC187+AC198+AC209+AC220+AC231</f>
        <v>0</v>
      </c>
      <c r="AD11" s="45">
        <f>SUMIF(AB15:AB339,Asetukset!$H$33,AD15:AD339)</f>
        <v>0</v>
      </c>
      <c r="AE11" s="147"/>
      <c r="AF11" s="147"/>
      <c r="AG11" s="147"/>
      <c r="AH11" s="147"/>
      <c r="AI11" s="45">
        <f>SUMIF(AG15:AG339,Asetukset!$H$33,AI15:AI339)</f>
        <v>0</v>
      </c>
      <c r="AJ11" s="147"/>
      <c r="AK11" s="147"/>
      <c r="AL11" s="147"/>
      <c r="AM11" s="147"/>
      <c r="AN11" s="45">
        <f>SUMIF(AL15:AL339,Asetukset!$H$33,AN15:AN339)</f>
        <v>0</v>
      </c>
      <c r="AO11" s="147"/>
      <c r="AP11" s="147"/>
      <c r="AQ11" s="147"/>
      <c r="AR11" s="147"/>
      <c r="AS11" s="45">
        <f>SUMIF(AQ15:AQ339,Asetukset!$H$33,AS15:AS339)</f>
        <v>0</v>
      </c>
      <c r="AT11" s="147"/>
      <c r="AU11" s="147"/>
      <c r="AV11" s="147"/>
      <c r="AW11" s="147"/>
      <c r="AX11" s="45">
        <f>SUMIF(AV15:AV339,Asetukset!$H$33,AX15:AX339)</f>
        <v>0</v>
      </c>
      <c r="AY11" s="147"/>
      <c r="AZ11" s="147"/>
      <c r="BA11" s="147"/>
      <c r="BB11" s="147"/>
      <c r="BC11" s="45">
        <f>SUMIF(BA15:BA339,Asetukset!$H$33,BC15:BC339)</f>
        <v>0</v>
      </c>
      <c r="BD11" s="147"/>
      <c r="BE11" s="147"/>
      <c r="BF11" s="147"/>
      <c r="BG11" s="147"/>
      <c r="BH11" s="45">
        <f>SUMIF(BF15:BF339,Asetukset!$H$33,BH15:BH339)</f>
        <v>0</v>
      </c>
      <c r="BI11" s="147"/>
      <c r="BJ11" s="147"/>
      <c r="BK11" s="147"/>
      <c r="BL11" s="147"/>
      <c r="BM11" s="45">
        <f>SUMIF(BK15:BK339,Asetukset!$H$33,BM15:BM339)</f>
        <v>0</v>
      </c>
      <c r="BN11" s="147"/>
      <c r="BO11" s="147"/>
      <c r="BP11" s="147"/>
      <c r="BQ11" s="147"/>
      <c r="BR11" s="45">
        <f>SUMIF(BP15:BP339,Asetukset!$H$33,BR15:BR339)</f>
        <v>0</v>
      </c>
      <c r="BS11" s="147"/>
      <c r="BT11" s="147"/>
      <c r="BU11" s="147"/>
      <c r="BV11" s="147"/>
      <c r="BW11" s="45">
        <f>SUMIF(BU15:BU339,Asetukset!$H$33,BW15:BW339)</f>
        <v>0</v>
      </c>
      <c r="BX11" s="147"/>
      <c r="BY11" s="147"/>
      <c r="BZ11" s="147"/>
      <c r="CA11" s="147"/>
      <c r="CB11" s="45">
        <f>SUMIF(BZ15:BZ339,Asetukset!$H$33,CB15:CB339)</f>
        <v>0</v>
      </c>
      <c r="CC11" s="147"/>
      <c r="CD11" s="147"/>
      <c r="CE11" s="147"/>
      <c r="CF11" s="147"/>
      <c r="CG11" s="45">
        <f>SUMIF(CE15:CE339,Asetukset!$H$33,CG15:CG339)</f>
        <v>0</v>
      </c>
    </row>
    <row r="12" spans="1:85" ht="14" customHeight="1" x14ac:dyDescent="0.3">
      <c r="A12" s="149"/>
      <c r="C12" s="186" t="s">
        <v>81</v>
      </c>
      <c r="D12" s="194">
        <f>SUM(I11,N11,S11,X11,AC11,AH11,AM11,AR11,AW11,BB11,BG11,BL11,BQ11,BV11,CA11,CF11)</f>
        <v>10</v>
      </c>
      <c r="F12" s="171"/>
      <c r="G12" s="172"/>
      <c r="H12" s="173"/>
      <c r="I12" s="174"/>
      <c r="K12" s="171"/>
      <c r="L12" s="172"/>
      <c r="M12" s="173"/>
      <c r="N12" s="174"/>
      <c r="P12" s="171"/>
      <c r="Q12" s="172"/>
      <c r="R12" s="173"/>
      <c r="S12" s="174"/>
      <c r="U12" s="171"/>
      <c r="V12" s="172"/>
      <c r="W12" s="173"/>
      <c r="X12" s="174"/>
      <c r="Z12" s="171"/>
      <c r="AA12" s="172"/>
      <c r="AB12" s="173"/>
      <c r="AC12" s="174"/>
      <c r="AE12" s="147"/>
      <c r="AF12" s="147"/>
      <c r="AG12" s="147"/>
      <c r="AH12" s="147"/>
      <c r="AJ12" s="147"/>
      <c r="AK12" s="147"/>
      <c r="AL12" s="147"/>
      <c r="AM12" s="147"/>
      <c r="AO12" s="147"/>
      <c r="AP12" s="147"/>
      <c r="AQ12" s="147"/>
      <c r="AR12" s="147"/>
      <c r="AT12" s="147"/>
      <c r="AU12" s="147"/>
      <c r="AV12" s="147"/>
      <c r="AW12" s="147"/>
      <c r="AY12" s="147"/>
      <c r="AZ12" s="147"/>
      <c r="BA12" s="147"/>
      <c r="BB12" s="147"/>
      <c r="BD12" s="147"/>
      <c r="BE12" s="147"/>
      <c r="BF12" s="147"/>
      <c r="BG12" s="147"/>
      <c r="BI12" s="147"/>
      <c r="BJ12" s="147"/>
      <c r="BK12" s="147"/>
      <c r="BL12" s="147"/>
      <c r="BN12" s="147"/>
      <c r="BO12" s="147"/>
      <c r="BP12" s="147"/>
      <c r="BQ12" s="147"/>
      <c r="BS12" s="147"/>
      <c r="BT12" s="147"/>
      <c r="BU12" s="147"/>
      <c r="BV12" s="147"/>
      <c r="BX12" s="147"/>
      <c r="BY12" s="147"/>
      <c r="BZ12" s="147"/>
      <c r="CA12" s="147"/>
      <c r="CC12" s="147"/>
      <c r="CD12" s="147"/>
      <c r="CE12" s="147"/>
      <c r="CF12" s="147"/>
    </row>
    <row r="13" spans="1:85" ht="14" customHeight="1" x14ac:dyDescent="0.3">
      <c r="A13" s="149"/>
      <c r="C13" s="187"/>
      <c r="D13" s="195"/>
      <c r="E13" s="45"/>
      <c r="F13" s="175"/>
      <c r="G13" s="176"/>
      <c r="H13" s="176"/>
      <c r="I13" s="177"/>
      <c r="K13" s="175"/>
      <c r="L13" s="176"/>
      <c r="M13" s="176"/>
      <c r="N13" s="177"/>
      <c r="P13" s="175"/>
      <c r="Q13" s="176"/>
      <c r="R13" s="176"/>
      <c r="S13" s="177"/>
      <c r="U13" s="175"/>
      <c r="V13" s="176"/>
      <c r="W13" s="176"/>
      <c r="X13" s="177"/>
      <c r="Z13" s="175"/>
      <c r="AA13" s="176"/>
      <c r="AB13" s="176"/>
      <c r="AC13" s="177"/>
      <c r="AE13" s="147"/>
      <c r="AF13" s="147"/>
      <c r="AG13" s="147"/>
      <c r="AH13" s="147"/>
      <c r="AJ13" s="147"/>
      <c r="AK13" s="147"/>
      <c r="AL13" s="147"/>
      <c r="AM13" s="147"/>
      <c r="AO13" s="147"/>
      <c r="AP13" s="147"/>
      <c r="AQ13" s="147"/>
      <c r="AR13" s="147"/>
      <c r="AT13" s="147"/>
      <c r="AU13" s="147"/>
      <c r="AV13" s="147"/>
      <c r="AW13" s="147"/>
      <c r="AY13" s="147"/>
      <c r="AZ13" s="147"/>
      <c r="BA13" s="147"/>
      <c r="BB13" s="147"/>
      <c r="BD13" s="147"/>
      <c r="BE13" s="147"/>
      <c r="BF13" s="147"/>
      <c r="BG13" s="147"/>
      <c r="BI13" s="147"/>
      <c r="BJ13" s="147"/>
      <c r="BK13" s="147"/>
      <c r="BL13" s="147"/>
      <c r="BN13" s="147"/>
      <c r="BO13" s="147"/>
      <c r="BP13" s="147"/>
      <c r="BQ13" s="147"/>
      <c r="BS13" s="147"/>
      <c r="BT13" s="147"/>
      <c r="BU13" s="147"/>
      <c r="BV13" s="147"/>
      <c r="BX13" s="147"/>
      <c r="BY13" s="147"/>
      <c r="BZ13" s="147"/>
      <c r="CA13" s="147"/>
      <c r="CC13" s="147"/>
      <c r="CD13" s="147"/>
      <c r="CE13" s="147"/>
      <c r="CF13" s="147"/>
    </row>
    <row r="14" spans="1:85" ht="14" customHeight="1" x14ac:dyDescent="0.3">
      <c r="A14" s="149"/>
      <c r="B14" s="170" t="str">
        <f>'SIPOC-nykytila'!B2</f>
        <v xml:space="preserve">Nykytilan ja muutoskohdan kuvaus </v>
      </c>
    </row>
    <row r="15" spans="1:85" ht="14" customHeight="1" x14ac:dyDescent="0.3">
      <c r="A15" s="149"/>
      <c r="B15" s="170"/>
      <c r="G15" s="108" t="str">
        <f>F$5&amp;"."&amp;Asetukset!$A14</f>
        <v>1.1</v>
      </c>
      <c r="H15" s="109" t="s">
        <v>6</v>
      </c>
      <c r="I15" s="110" t="s">
        <v>0</v>
      </c>
      <c r="L15" s="108" t="str">
        <f>K$5&amp;"."&amp;Asetukset!$A14</f>
        <v>2.1</v>
      </c>
      <c r="M15" s="109" t="s">
        <v>6</v>
      </c>
      <c r="N15" s="110" t="s">
        <v>8</v>
      </c>
      <c r="Q15" s="108" t="str">
        <f>P$5&amp;"."&amp;Asetukset!$A14</f>
        <v>3.1</v>
      </c>
      <c r="R15" s="109" t="s">
        <v>6</v>
      </c>
      <c r="S15" s="110" t="s">
        <v>8</v>
      </c>
      <c r="V15" s="147" t="s">
        <v>44</v>
      </c>
      <c r="W15" s="147"/>
      <c r="X15" s="147"/>
      <c r="AA15" s="147" t="s">
        <v>44</v>
      </c>
      <c r="AB15" s="147"/>
      <c r="AC15" s="147"/>
      <c r="AF15" s="147" t="s">
        <v>44</v>
      </c>
      <c r="AG15" s="147"/>
      <c r="AH15" s="147"/>
      <c r="AK15" s="147" t="s">
        <v>44</v>
      </c>
      <c r="AL15" s="147"/>
      <c r="AM15" s="147"/>
      <c r="AP15" s="147" t="s">
        <v>44</v>
      </c>
      <c r="AQ15" s="147"/>
      <c r="AR15" s="147"/>
      <c r="AU15" s="147" t="s">
        <v>44</v>
      </c>
      <c r="AV15" s="147"/>
      <c r="AW15" s="147"/>
      <c r="AZ15" s="147" t="s">
        <v>44</v>
      </c>
      <c r="BA15" s="147"/>
      <c r="BB15" s="147"/>
      <c r="BE15" s="147" t="s">
        <v>44</v>
      </c>
      <c r="BF15" s="147"/>
      <c r="BG15" s="147"/>
      <c r="BJ15" s="147" t="s">
        <v>44</v>
      </c>
      <c r="BK15" s="147"/>
      <c r="BL15" s="147"/>
      <c r="BO15" s="147" t="s">
        <v>44</v>
      </c>
      <c r="BP15" s="147"/>
      <c r="BQ15" s="147"/>
      <c r="BT15" s="147" t="s">
        <v>44</v>
      </c>
      <c r="BU15" s="147"/>
      <c r="BV15" s="147"/>
      <c r="BY15" s="147" t="s">
        <v>44</v>
      </c>
      <c r="BZ15" s="147"/>
      <c r="CA15" s="147"/>
      <c r="CD15" s="147" t="s">
        <v>44</v>
      </c>
      <c r="CE15" s="147"/>
      <c r="CF15" s="147"/>
    </row>
    <row r="16" spans="1:85" ht="14" customHeight="1" x14ac:dyDescent="0.3">
      <c r="A16" s="149"/>
      <c r="B16" s="170"/>
      <c r="G16" s="162" t="s">
        <v>110</v>
      </c>
      <c r="H16" s="163"/>
      <c r="I16" s="164"/>
      <c r="L16" s="162" t="s">
        <v>123</v>
      </c>
      <c r="M16" s="163"/>
      <c r="N16" s="164"/>
      <c r="Q16" s="162" t="s">
        <v>123</v>
      </c>
      <c r="R16" s="163"/>
      <c r="S16" s="164"/>
      <c r="V16" s="147"/>
      <c r="W16" s="147"/>
      <c r="X16" s="147"/>
      <c r="AA16" s="147"/>
      <c r="AB16" s="147"/>
      <c r="AC16" s="147"/>
      <c r="AF16" s="147"/>
      <c r="AG16" s="147"/>
      <c r="AH16" s="147"/>
      <c r="AK16" s="147"/>
      <c r="AL16" s="147"/>
      <c r="AM16" s="147"/>
      <c r="AP16" s="147"/>
      <c r="AQ16" s="147"/>
      <c r="AR16" s="147"/>
      <c r="AU16" s="147"/>
      <c r="AV16" s="147"/>
      <c r="AW16" s="147"/>
      <c r="AZ16" s="147"/>
      <c r="BA16" s="147"/>
      <c r="BB16" s="147"/>
      <c r="BE16" s="147"/>
      <c r="BF16" s="147"/>
      <c r="BG16" s="147"/>
      <c r="BJ16" s="147"/>
      <c r="BK16" s="147"/>
      <c r="BL16" s="147"/>
      <c r="BO16" s="147"/>
      <c r="BP16" s="147"/>
      <c r="BQ16" s="147"/>
      <c r="BT16" s="147"/>
      <c r="BU16" s="147"/>
      <c r="BV16" s="147"/>
      <c r="BY16" s="147"/>
      <c r="BZ16" s="147"/>
      <c r="CA16" s="147"/>
      <c r="CD16" s="147"/>
      <c r="CE16" s="147"/>
      <c r="CF16" s="147"/>
    </row>
    <row r="17" spans="1:85" ht="14" customHeight="1" x14ac:dyDescent="0.3">
      <c r="A17" s="149"/>
      <c r="B17" s="170"/>
      <c r="G17" s="162"/>
      <c r="H17" s="163"/>
      <c r="I17" s="164"/>
      <c r="L17" s="162"/>
      <c r="M17" s="163"/>
      <c r="N17" s="164"/>
      <c r="Q17" s="162"/>
      <c r="R17" s="163"/>
      <c r="S17" s="164"/>
      <c r="V17" s="147"/>
      <c r="W17" s="147"/>
      <c r="X17" s="147"/>
      <c r="AA17" s="147"/>
      <c r="AB17" s="147"/>
      <c r="AC17" s="147"/>
      <c r="AF17" s="147"/>
      <c r="AG17" s="147"/>
      <c r="AH17" s="147"/>
      <c r="AK17" s="147"/>
      <c r="AL17" s="147"/>
      <c r="AM17" s="147"/>
      <c r="AP17" s="147"/>
      <c r="AQ17" s="147"/>
      <c r="AR17" s="147"/>
      <c r="AU17" s="147"/>
      <c r="AV17" s="147"/>
      <c r="AW17" s="147"/>
      <c r="AZ17" s="147"/>
      <c r="BA17" s="147"/>
      <c r="BB17" s="147"/>
      <c r="BE17" s="147"/>
      <c r="BF17" s="147"/>
      <c r="BG17" s="147"/>
      <c r="BJ17" s="147"/>
      <c r="BK17" s="147"/>
      <c r="BL17" s="147"/>
      <c r="BO17" s="147"/>
      <c r="BP17" s="147"/>
      <c r="BQ17" s="147"/>
      <c r="BT17" s="147"/>
      <c r="BU17" s="147"/>
      <c r="BV17" s="147"/>
      <c r="BY17" s="147"/>
      <c r="BZ17" s="147"/>
      <c r="CA17" s="147"/>
      <c r="CD17" s="147"/>
      <c r="CE17" s="147"/>
      <c r="CF17" s="147"/>
    </row>
    <row r="18" spans="1:85" ht="14" customHeight="1" x14ac:dyDescent="0.3">
      <c r="A18" s="149"/>
      <c r="B18" s="170"/>
      <c r="G18" s="165"/>
      <c r="H18" s="166"/>
      <c r="I18" s="167"/>
      <c r="L18" s="165"/>
      <c r="M18" s="166"/>
      <c r="N18" s="167"/>
      <c r="Q18" s="165"/>
      <c r="R18" s="166"/>
      <c r="S18" s="167"/>
      <c r="V18" s="147"/>
      <c r="W18" s="147"/>
      <c r="X18" s="147"/>
      <c r="AA18" s="147"/>
      <c r="AB18" s="147"/>
      <c r="AC18" s="147"/>
      <c r="AF18" s="147"/>
      <c r="AG18" s="147"/>
      <c r="AH18" s="147"/>
      <c r="AK18" s="147"/>
      <c r="AL18" s="147"/>
      <c r="AM18" s="147"/>
      <c r="AP18" s="147"/>
      <c r="AQ18" s="147"/>
      <c r="AR18" s="147"/>
      <c r="AU18" s="147"/>
      <c r="AV18" s="147"/>
      <c r="AW18" s="147"/>
      <c r="AZ18" s="147"/>
      <c r="BA18" s="147"/>
      <c r="BB18" s="147"/>
      <c r="BE18" s="147"/>
      <c r="BF18" s="147"/>
      <c r="BG18" s="147"/>
      <c r="BJ18" s="147"/>
      <c r="BK18" s="147"/>
      <c r="BL18" s="147"/>
      <c r="BO18" s="147"/>
      <c r="BP18" s="147"/>
      <c r="BQ18" s="147"/>
      <c r="BT18" s="147"/>
      <c r="BU18" s="147"/>
      <c r="BV18" s="147"/>
      <c r="BY18" s="147"/>
      <c r="BZ18" s="147"/>
      <c r="CA18" s="147"/>
      <c r="CD18" s="147"/>
      <c r="CE18" s="147"/>
      <c r="CF18" s="147"/>
    </row>
    <row r="19" spans="1:85" ht="14" customHeight="1" x14ac:dyDescent="0.3">
      <c r="A19" s="149"/>
      <c r="B19" s="170"/>
      <c r="G19" s="113" t="str">
        <f>Asetukset!$N$18</f>
        <v>Rooli</v>
      </c>
      <c r="H19" s="168" t="s">
        <v>108</v>
      </c>
      <c r="I19" s="169"/>
      <c r="L19" s="113" t="str">
        <f>Asetukset!$N$18</f>
        <v>Rooli</v>
      </c>
      <c r="M19" s="168"/>
      <c r="N19" s="169"/>
      <c r="Q19" s="113" t="str">
        <f>Asetukset!$N$18</f>
        <v>Rooli</v>
      </c>
      <c r="R19" s="168"/>
      <c r="S19" s="169"/>
      <c r="V19" s="147"/>
      <c r="W19" s="147"/>
      <c r="X19" s="147"/>
      <c r="AA19" s="147"/>
      <c r="AB19" s="147"/>
      <c r="AC19" s="147"/>
      <c r="AF19" s="147"/>
      <c r="AG19" s="147"/>
      <c r="AH19" s="147"/>
      <c r="AK19" s="147"/>
      <c r="AL19" s="147"/>
      <c r="AM19" s="147"/>
      <c r="AP19" s="147"/>
      <c r="AQ19" s="147"/>
      <c r="AR19" s="147"/>
      <c r="AU19" s="147"/>
      <c r="AV19" s="147"/>
      <c r="AW19" s="147"/>
      <c r="AZ19" s="147"/>
      <c r="BA19" s="147"/>
      <c r="BB19" s="147"/>
      <c r="BE19" s="147"/>
      <c r="BF19" s="147"/>
      <c r="BG19" s="147"/>
      <c r="BJ19" s="147"/>
      <c r="BK19" s="147"/>
      <c r="BL19" s="147"/>
      <c r="BO19" s="147"/>
      <c r="BP19" s="147"/>
      <c r="BQ19" s="147"/>
      <c r="BT19" s="147"/>
      <c r="BU19" s="147"/>
      <c r="BV19" s="147"/>
      <c r="BY19" s="147"/>
      <c r="BZ19" s="147"/>
      <c r="CA19" s="147"/>
      <c r="CD19" s="147"/>
      <c r="CE19" s="147"/>
      <c r="CF19" s="147"/>
    </row>
    <row r="20" spans="1:85" ht="14" customHeight="1" thickBot="1" x14ac:dyDescent="0.35">
      <c r="A20" s="149"/>
      <c r="B20" s="170"/>
      <c r="G20" s="114" t="str">
        <f>Asetukset!$N$19</f>
        <v>Aika</v>
      </c>
      <c r="H20" s="115">
        <v>15</v>
      </c>
      <c r="I20" s="116" t="s">
        <v>36</v>
      </c>
      <c r="L20" s="114" t="str">
        <f>Asetukset!$N$19</f>
        <v>Aika</v>
      </c>
      <c r="M20" s="115">
        <v>1</v>
      </c>
      <c r="N20" s="116" t="s">
        <v>36</v>
      </c>
      <c r="Q20" s="114" t="str">
        <f>Asetukset!$N$19</f>
        <v>Aika</v>
      </c>
      <c r="R20" s="115">
        <v>1</v>
      </c>
      <c r="S20" s="116" t="s">
        <v>36</v>
      </c>
      <c r="V20" s="147"/>
      <c r="W20" s="147"/>
      <c r="X20" s="147"/>
      <c r="AA20" s="147"/>
      <c r="AB20" s="147"/>
      <c r="AC20" s="147"/>
      <c r="AF20" s="147"/>
      <c r="AG20" s="147"/>
      <c r="AH20" s="147"/>
      <c r="AK20" s="147"/>
      <c r="AL20" s="147"/>
      <c r="AM20" s="147"/>
      <c r="AP20" s="147"/>
      <c r="AQ20" s="147"/>
      <c r="AR20" s="147"/>
      <c r="AU20" s="147"/>
      <c r="AV20" s="147"/>
      <c r="AW20" s="147"/>
      <c r="AZ20" s="147"/>
      <c r="BA20" s="147"/>
      <c r="BB20" s="147"/>
      <c r="BE20" s="147"/>
      <c r="BF20" s="147"/>
      <c r="BG20" s="147"/>
      <c r="BJ20" s="147"/>
      <c r="BK20" s="147"/>
      <c r="BL20" s="147"/>
      <c r="BO20" s="147"/>
      <c r="BP20" s="147"/>
      <c r="BQ20" s="147"/>
      <c r="BT20" s="147"/>
      <c r="BU20" s="147"/>
      <c r="BV20" s="147"/>
      <c r="BY20" s="147"/>
      <c r="BZ20" s="147"/>
      <c r="CA20" s="147"/>
      <c r="CD20" s="147"/>
      <c r="CE20" s="147"/>
      <c r="CF20" s="147"/>
    </row>
    <row r="21" spans="1:85" x14ac:dyDescent="0.3">
      <c r="A21" s="149"/>
      <c r="B21" s="170"/>
      <c r="G21" s="117"/>
      <c r="H21" s="151" t="s">
        <v>47</v>
      </c>
      <c r="I21" s="152"/>
      <c r="J21" s="45">
        <f>IF(I20=Asetukset!$H$27,H20,IF(I20=Asetukset!$H$28,H20*60,IF(I20=Asetukset!$H$29,H20*60*8,H20*60*8*5)))</f>
        <v>15</v>
      </c>
      <c r="L21" s="117"/>
      <c r="M21" s="151" t="s">
        <v>47</v>
      </c>
      <c r="N21" s="152"/>
      <c r="O21" s="45">
        <f>IF(N20=Asetukset!$H$27,M20,IF(N20=Asetukset!$H$28,M20*60,IF(N20=Asetukset!$H$29,M20*60*8,M20*60*8*5)))</f>
        <v>1</v>
      </c>
      <c r="Q21" s="117"/>
      <c r="R21" s="151" t="s">
        <v>47</v>
      </c>
      <c r="S21" s="152"/>
      <c r="T21" s="45">
        <f>IF(S20=Asetukset!$H$27,R20,IF(S20=Asetukset!$H$28,R20*60,IF(S20=Asetukset!$H$29,R20*60*8,R20*60*8*5)))</f>
        <v>1</v>
      </c>
      <c r="V21" s="147"/>
      <c r="W21" s="147"/>
      <c r="X21" s="147"/>
      <c r="Y21" s="45">
        <f>IF(X20=Asetukset!$H$27,W20,IF(X20=Asetukset!$H$28,W20*60,IF(X20=Asetukset!$H$29,W20*60*8,W20*60*8*5)))</f>
        <v>0</v>
      </c>
      <c r="AA21" s="147"/>
      <c r="AB21" s="147"/>
      <c r="AC21" s="147"/>
      <c r="AD21" s="45">
        <f>IF(AC20=Asetukset!$H$27,AB20,IF(AC20=Asetukset!$H$28,AB20*60,IF(AC20=Asetukset!$H$29,AB20*60*8,AB20*60*8*5)))</f>
        <v>0</v>
      </c>
      <c r="AF21" s="147"/>
      <c r="AG21" s="147"/>
      <c r="AH21" s="147"/>
      <c r="AI21" s="45">
        <f>IF(AH20=Asetukset!$H$27,AG20,IF(AH20=Asetukset!$H$28,AG20*60,IF(AH20=Asetukset!$H$29,AG20*60*8,AG20*60*8*5)))</f>
        <v>0</v>
      </c>
      <c r="AK21" s="147"/>
      <c r="AL21" s="147"/>
      <c r="AM21" s="147"/>
      <c r="AN21" s="45">
        <f>IF(AM20=Asetukset!$H$27,AL20,IF(AM20=Asetukset!$H$28,AL20*60,IF(AM20=Asetukset!$H$29,AL20*60*8,AL20*60*8*5)))</f>
        <v>0</v>
      </c>
      <c r="AP21" s="147"/>
      <c r="AQ21" s="147"/>
      <c r="AR21" s="147"/>
      <c r="AS21" s="45">
        <f>IF(AR20=Asetukset!$H$27,AQ20,IF(AR20=Asetukset!$H$28,AQ20*60,IF(AR20=Asetukset!$H$29,AQ20*60*8,AQ20*60*8*5)))</f>
        <v>0</v>
      </c>
      <c r="AU21" s="147"/>
      <c r="AV21" s="147"/>
      <c r="AW21" s="147"/>
      <c r="AX21" s="45">
        <f>IF(AW20=Asetukset!$H$27,AV20,IF(AW20=Asetukset!$H$28,AV20*60,IF(AW20=Asetukset!$H$29,AV20*60*8,AV20*60*8*5)))</f>
        <v>0</v>
      </c>
      <c r="AZ21" s="147"/>
      <c r="BA21" s="147"/>
      <c r="BB21" s="147"/>
      <c r="BC21" s="45">
        <f>IF(BB20=Asetukset!$H$27,BA20,IF(BB20=Asetukset!$H$28,BA20*60,IF(BB20=Asetukset!$H$29,BA20*60*8,BA20*60*8*5)))</f>
        <v>0</v>
      </c>
      <c r="BE21" s="147"/>
      <c r="BF21" s="147"/>
      <c r="BG21" s="147"/>
      <c r="BH21" s="45">
        <f>IF(BG20=Asetukset!$H$27,BF20,IF(BG20=Asetukset!$H$28,BF20*60,IF(BG20=Asetukset!$H$29,BF20*60*8,BF20*60*8*5)))</f>
        <v>0</v>
      </c>
      <c r="BJ21" s="147"/>
      <c r="BK21" s="147"/>
      <c r="BL21" s="147"/>
      <c r="BM21" s="45">
        <f>IF(BL20=Asetukset!$H$27,BK20,IF(BL20=Asetukset!$H$28,BK20*60,IF(BL20=Asetukset!$H$29,BK20*60*8,BK20*60*8*5)))</f>
        <v>0</v>
      </c>
      <c r="BO21" s="147"/>
      <c r="BP21" s="147"/>
      <c r="BQ21" s="147"/>
      <c r="BR21" s="45">
        <f>IF(BQ20=Asetukset!$H$27,BP20,IF(BQ20=Asetukset!$H$28,BP20*60,IF(BQ20=Asetukset!$H$29,BP20*60*8,BP20*60*8*5)))</f>
        <v>0</v>
      </c>
      <c r="BT21" s="147"/>
      <c r="BU21" s="147"/>
      <c r="BV21" s="147"/>
      <c r="BW21" s="45">
        <f>IF(BV20=Asetukset!$H$27,BU20,IF(BV20=Asetukset!$H$28,BU20*60,IF(BV20=Asetukset!$H$29,BU20*60*8,BU20*60*8*5)))</f>
        <v>0</v>
      </c>
      <c r="BY21" s="147"/>
      <c r="BZ21" s="147"/>
      <c r="CA21" s="147"/>
      <c r="CB21" s="45">
        <f>IF(CA20=Asetukset!$H$27,BZ20,IF(CA20=Asetukset!$H$28,BZ20*60,IF(CA20=Asetukset!$H$29,BZ20*60*8,BZ20*60*8*5)))</f>
        <v>0</v>
      </c>
      <c r="CD21" s="147"/>
      <c r="CE21" s="147"/>
      <c r="CF21" s="147"/>
      <c r="CG21" s="45">
        <f>IF(CF20=Asetukset!$H$27,CE20,IF(CF20=Asetukset!$H$28,CE20*60,IF(CF20=Asetukset!$H$29,CE20*60*8,CE20*60*8*5)))</f>
        <v>0</v>
      </c>
    </row>
    <row r="22" spans="1:85" x14ac:dyDescent="0.3">
      <c r="A22" s="149"/>
      <c r="B22" s="170"/>
      <c r="G22" s="118" t="str">
        <f>Asetukset!$N$21</f>
        <v>Muuta</v>
      </c>
      <c r="H22" s="113" t="str">
        <f>Asetukset!$O$21</f>
        <v>kpl</v>
      </c>
      <c r="I22" s="140">
        <v>10</v>
      </c>
      <c r="L22" s="118" t="str">
        <f>Asetukset!$N$21</f>
        <v>Muuta</v>
      </c>
      <c r="M22" s="113" t="str">
        <f>Asetukset!$O$21</f>
        <v>kpl</v>
      </c>
      <c r="N22" s="140">
        <v>0</v>
      </c>
      <c r="Q22" s="118" t="str">
        <f>Asetukset!$N$21</f>
        <v>Muuta</v>
      </c>
      <c r="R22" s="113" t="str">
        <f>Asetukset!$O$21</f>
        <v>kpl</v>
      </c>
      <c r="S22" s="140">
        <v>0</v>
      </c>
      <c r="V22" s="147"/>
      <c r="W22" s="147"/>
      <c r="X22" s="147"/>
      <c r="AA22" s="147"/>
      <c r="AB22" s="147"/>
      <c r="AC22" s="147"/>
      <c r="AF22" s="147"/>
      <c r="AG22" s="147"/>
      <c r="AH22" s="147"/>
      <c r="AK22" s="147"/>
      <c r="AL22" s="147"/>
      <c r="AM22" s="147"/>
      <c r="AP22" s="147"/>
      <c r="AQ22" s="147"/>
      <c r="AR22" s="147"/>
      <c r="AU22" s="147"/>
      <c r="AV22" s="147"/>
      <c r="AW22" s="147"/>
      <c r="AZ22" s="147"/>
      <c r="BA22" s="147"/>
      <c r="BB22" s="147"/>
      <c r="BE22" s="147"/>
      <c r="BF22" s="147"/>
      <c r="BG22" s="147"/>
      <c r="BJ22" s="147"/>
      <c r="BK22" s="147"/>
      <c r="BL22" s="147"/>
      <c r="BO22" s="147"/>
      <c r="BP22" s="147"/>
      <c r="BQ22" s="147"/>
      <c r="BT22" s="147"/>
      <c r="BU22" s="147"/>
      <c r="BV22" s="147"/>
      <c r="BY22" s="147"/>
      <c r="BZ22" s="147"/>
      <c r="CA22" s="147"/>
      <c r="CD22" s="147"/>
      <c r="CE22" s="147"/>
      <c r="CF22" s="147"/>
    </row>
    <row r="23" spans="1:85" ht="14" customHeight="1" x14ac:dyDescent="0.3">
      <c r="A23" s="149"/>
      <c r="B23" s="170"/>
      <c r="G23" s="153" t="s">
        <v>112</v>
      </c>
      <c r="H23" s="154"/>
      <c r="I23" s="155"/>
      <c r="L23" s="153"/>
      <c r="M23" s="154"/>
      <c r="N23" s="155"/>
      <c r="Q23" s="153"/>
      <c r="R23" s="154"/>
      <c r="S23" s="155"/>
      <c r="V23" s="147"/>
      <c r="W23" s="147"/>
      <c r="X23" s="147"/>
      <c r="AA23" s="147"/>
      <c r="AB23" s="147"/>
      <c r="AC23" s="147"/>
      <c r="AF23" s="147"/>
      <c r="AG23" s="147"/>
      <c r="AH23" s="147"/>
      <c r="AK23" s="147"/>
      <c r="AL23" s="147"/>
      <c r="AM23" s="147"/>
      <c r="AP23" s="147"/>
      <c r="AQ23" s="147"/>
      <c r="AR23" s="147"/>
      <c r="AU23" s="147"/>
      <c r="AV23" s="147"/>
      <c r="AW23" s="147"/>
      <c r="AZ23" s="147"/>
      <c r="BA23" s="147"/>
      <c r="BB23" s="147"/>
      <c r="BE23" s="147"/>
      <c r="BF23" s="147"/>
      <c r="BG23" s="147"/>
      <c r="BJ23" s="147"/>
      <c r="BK23" s="147"/>
      <c r="BL23" s="147"/>
      <c r="BO23" s="147"/>
      <c r="BP23" s="147"/>
      <c r="BQ23" s="147"/>
      <c r="BT23" s="147"/>
      <c r="BU23" s="147"/>
      <c r="BV23" s="147"/>
      <c r="BY23" s="147"/>
      <c r="BZ23" s="147"/>
      <c r="CA23" s="147"/>
      <c r="CD23" s="147"/>
      <c r="CE23" s="147"/>
      <c r="CF23" s="147"/>
    </row>
    <row r="24" spans="1:85" ht="14" customHeight="1" x14ac:dyDescent="0.3">
      <c r="A24" s="149"/>
      <c r="B24" s="170"/>
      <c r="G24" s="156"/>
      <c r="H24" s="157"/>
      <c r="I24" s="158"/>
      <c r="L24" s="156"/>
      <c r="M24" s="157"/>
      <c r="N24" s="158"/>
      <c r="Q24" s="156"/>
      <c r="R24" s="157"/>
      <c r="S24" s="158"/>
      <c r="V24" s="147"/>
      <c r="W24" s="147"/>
      <c r="X24" s="147"/>
      <c r="AA24" s="147"/>
      <c r="AB24" s="147"/>
      <c r="AC24" s="147"/>
      <c r="AF24" s="147"/>
      <c r="AG24" s="147"/>
      <c r="AH24" s="147"/>
      <c r="AK24" s="147"/>
      <c r="AL24" s="147"/>
      <c r="AM24" s="147"/>
      <c r="AP24" s="147"/>
      <c r="AQ24" s="147"/>
      <c r="AR24" s="147"/>
      <c r="AU24" s="147"/>
      <c r="AV24" s="147"/>
      <c r="AW24" s="147"/>
      <c r="AZ24" s="147"/>
      <c r="BA24" s="147"/>
      <c r="BB24" s="147"/>
      <c r="BE24" s="147"/>
      <c r="BF24" s="147"/>
      <c r="BG24" s="147"/>
      <c r="BJ24" s="147"/>
      <c r="BK24" s="147"/>
      <c r="BL24" s="147"/>
      <c r="BO24" s="147"/>
      <c r="BP24" s="147"/>
      <c r="BQ24" s="147"/>
      <c r="BT24" s="147"/>
      <c r="BU24" s="147"/>
      <c r="BV24" s="147"/>
      <c r="BY24" s="147"/>
      <c r="BZ24" s="147"/>
      <c r="CA24" s="147"/>
      <c r="CD24" s="147"/>
      <c r="CE24" s="147"/>
      <c r="CF24" s="147"/>
    </row>
    <row r="25" spans="1:85" x14ac:dyDescent="0.3">
      <c r="A25" s="149"/>
      <c r="B25" s="170"/>
      <c r="G25" s="120"/>
      <c r="H25" s="120"/>
      <c r="I25" s="120"/>
      <c r="L25" s="120"/>
      <c r="M25" s="120"/>
      <c r="N25" s="120"/>
      <c r="Q25" s="120"/>
      <c r="R25" s="120"/>
      <c r="S25" s="120"/>
      <c r="V25" s="120"/>
      <c r="W25" s="120"/>
      <c r="X25" s="120"/>
      <c r="AA25" s="120"/>
      <c r="AB25" s="120"/>
      <c r="AC25" s="120"/>
      <c r="AF25" s="120"/>
      <c r="AG25" s="120"/>
      <c r="AH25" s="120"/>
      <c r="AK25" s="120"/>
      <c r="AL25" s="120"/>
      <c r="AM25" s="120"/>
      <c r="AP25" s="120"/>
      <c r="AQ25" s="120"/>
      <c r="AR25" s="120"/>
      <c r="AU25" s="120"/>
      <c r="AV25" s="120"/>
      <c r="AW25" s="120"/>
      <c r="AZ25" s="120"/>
      <c r="BA25" s="120"/>
      <c r="BB25" s="120"/>
      <c r="BE25" s="120"/>
      <c r="BF25" s="120"/>
      <c r="BG25" s="120"/>
      <c r="BJ25" s="120"/>
      <c r="BK25" s="120"/>
      <c r="BL25" s="120"/>
      <c r="BO25" s="120"/>
      <c r="BP25" s="120"/>
      <c r="BQ25" s="120"/>
      <c r="BT25" s="120"/>
      <c r="BU25" s="120"/>
      <c r="BV25" s="120"/>
      <c r="BY25" s="120"/>
      <c r="BZ25" s="120"/>
      <c r="CA25" s="120"/>
      <c r="CD25" s="120"/>
      <c r="CE25" s="120"/>
      <c r="CF25" s="120"/>
    </row>
    <row r="26" spans="1:85" x14ac:dyDescent="0.3">
      <c r="A26" s="149"/>
      <c r="B26" s="170"/>
      <c r="G26" s="108" t="str">
        <f>F$5&amp;"."&amp;Asetukset!$A25</f>
        <v>1.2</v>
      </c>
      <c r="H26" s="109" t="s">
        <v>6</v>
      </c>
      <c r="I26" s="110" t="s">
        <v>8</v>
      </c>
      <c r="L26" s="108" t="str">
        <f>K$5&amp;"."&amp;Asetukset!$A25</f>
        <v>2.2</v>
      </c>
      <c r="M26" s="109" t="s">
        <v>6</v>
      </c>
      <c r="N26" s="110" t="s">
        <v>8</v>
      </c>
      <c r="Q26" s="147" t="s">
        <v>44</v>
      </c>
      <c r="R26" s="147"/>
      <c r="S26" s="147"/>
      <c r="V26" s="147" t="s">
        <v>44</v>
      </c>
      <c r="W26" s="147"/>
      <c r="X26" s="147"/>
      <c r="AA26" s="147" t="s">
        <v>44</v>
      </c>
      <c r="AB26" s="147"/>
      <c r="AC26" s="147"/>
      <c r="AF26" s="147" t="s">
        <v>44</v>
      </c>
      <c r="AG26" s="147"/>
      <c r="AH26" s="147"/>
      <c r="AK26" s="147" t="s">
        <v>44</v>
      </c>
      <c r="AL26" s="147"/>
      <c r="AM26" s="147"/>
      <c r="AP26" s="147" t="s">
        <v>44</v>
      </c>
      <c r="AQ26" s="147"/>
      <c r="AR26" s="147"/>
      <c r="AU26" s="147" t="s">
        <v>44</v>
      </c>
      <c r="AV26" s="147"/>
      <c r="AW26" s="147"/>
      <c r="AZ26" s="147" t="s">
        <v>44</v>
      </c>
      <c r="BA26" s="147"/>
      <c r="BB26" s="147"/>
      <c r="BE26" s="147" t="s">
        <v>44</v>
      </c>
      <c r="BF26" s="147"/>
      <c r="BG26" s="147"/>
      <c r="BJ26" s="147" t="s">
        <v>44</v>
      </c>
      <c r="BK26" s="147"/>
      <c r="BL26" s="147"/>
      <c r="BO26" s="147" t="s">
        <v>44</v>
      </c>
      <c r="BP26" s="147"/>
      <c r="BQ26" s="147"/>
      <c r="BT26" s="147" t="s">
        <v>44</v>
      </c>
      <c r="BU26" s="147"/>
      <c r="BV26" s="147"/>
      <c r="BY26" s="147" t="s">
        <v>44</v>
      </c>
      <c r="BZ26" s="147"/>
      <c r="CA26" s="147"/>
      <c r="CD26" s="147" t="s">
        <v>44</v>
      </c>
      <c r="CE26" s="147"/>
      <c r="CF26" s="147"/>
    </row>
    <row r="27" spans="1:85" ht="14" customHeight="1" x14ac:dyDescent="0.3">
      <c r="A27" s="149"/>
      <c r="B27" s="170"/>
      <c r="G27" s="162" t="s">
        <v>123</v>
      </c>
      <c r="H27" s="163"/>
      <c r="I27" s="164"/>
      <c r="L27" s="162" t="s">
        <v>123</v>
      </c>
      <c r="M27" s="163"/>
      <c r="N27" s="164"/>
      <c r="Q27" s="147"/>
      <c r="R27" s="147"/>
      <c r="S27" s="147"/>
      <c r="V27" s="147"/>
      <c r="W27" s="147"/>
      <c r="X27" s="147"/>
      <c r="AA27" s="147"/>
      <c r="AB27" s="147"/>
      <c r="AC27" s="147"/>
      <c r="AF27" s="147"/>
      <c r="AG27" s="147"/>
      <c r="AH27" s="147"/>
      <c r="AK27" s="147"/>
      <c r="AL27" s="147"/>
      <c r="AM27" s="147"/>
      <c r="AP27" s="147"/>
      <c r="AQ27" s="147"/>
      <c r="AR27" s="147"/>
      <c r="AU27" s="147"/>
      <c r="AV27" s="147"/>
      <c r="AW27" s="147"/>
      <c r="AZ27" s="147"/>
      <c r="BA27" s="147"/>
      <c r="BB27" s="147"/>
      <c r="BE27" s="147"/>
      <c r="BF27" s="147"/>
      <c r="BG27" s="147"/>
      <c r="BJ27" s="147"/>
      <c r="BK27" s="147"/>
      <c r="BL27" s="147"/>
      <c r="BO27" s="147"/>
      <c r="BP27" s="147"/>
      <c r="BQ27" s="147"/>
      <c r="BT27" s="147"/>
      <c r="BU27" s="147"/>
      <c r="BV27" s="147"/>
      <c r="BY27" s="147"/>
      <c r="BZ27" s="147"/>
      <c r="CA27" s="147"/>
      <c r="CD27" s="147"/>
      <c r="CE27" s="147"/>
      <c r="CF27" s="147"/>
    </row>
    <row r="28" spans="1:85" x14ac:dyDescent="0.3">
      <c r="A28" s="149"/>
      <c r="B28" s="170"/>
      <c r="G28" s="162"/>
      <c r="H28" s="163"/>
      <c r="I28" s="164"/>
      <c r="L28" s="162"/>
      <c r="M28" s="163"/>
      <c r="N28" s="164"/>
      <c r="Q28" s="147"/>
      <c r="R28" s="147"/>
      <c r="S28" s="147"/>
      <c r="V28" s="147"/>
      <c r="W28" s="147"/>
      <c r="X28" s="147"/>
      <c r="AA28" s="147"/>
      <c r="AB28" s="147"/>
      <c r="AC28" s="147"/>
      <c r="AF28" s="147"/>
      <c r="AG28" s="147"/>
      <c r="AH28" s="147"/>
      <c r="AK28" s="147"/>
      <c r="AL28" s="147"/>
      <c r="AM28" s="147"/>
      <c r="AP28" s="147"/>
      <c r="AQ28" s="147"/>
      <c r="AR28" s="147"/>
      <c r="AU28" s="147"/>
      <c r="AV28" s="147"/>
      <c r="AW28" s="147"/>
      <c r="AZ28" s="147"/>
      <c r="BA28" s="147"/>
      <c r="BB28" s="147"/>
      <c r="BE28" s="147"/>
      <c r="BF28" s="147"/>
      <c r="BG28" s="147"/>
      <c r="BJ28" s="147"/>
      <c r="BK28" s="147"/>
      <c r="BL28" s="147"/>
      <c r="BO28" s="147"/>
      <c r="BP28" s="147"/>
      <c r="BQ28" s="147"/>
      <c r="BT28" s="147"/>
      <c r="BU28" s="147"/>
      <c r="BV28" s="147"/>
      <c r="BY28" s="147"/>
      <c r="BZ28" s="147"/>
      <c r="CA28" s="147"/>
      <c r="CD28" s="147"/>
      <c r="CE28" s="147"/>
      <c r="CF28" s="147"/>
    </row>
    <row r="29" spans="1:85" x14ac:dyDescent="0.3">
      <c r="A29" s="149"/>
      <c r="B29" s="170"/>
      <c r="G29" s="165"/>
      <c r="H29" s="166"/>
      <c r="I29" s="167"/>
      <c r="L29" s="165"/>
      <c r="M29" s="166"/>
      <c r="N29" s="167"/>
      <c r="Q29" s="147"/>
      <c r="R29" s="147"/>
      <c r="S29" s="147"/>
      <c r="V29" s="147"/>
      <c r="W29" s="147"/>
      <c r="X29" s="147"/>
      <c r="AA29" s="147"/>
      <c r="AB29" s="147"/>
      <c r="AC29" s="147"/>
      <c r="AF29" s="147"/>
      <c r="AG29" s="147"/>
      <c r="AH29" s="147"/>
      <c r="AK29" s="147"/>
      <c r="AL29" s="147"/>
      <c r="AM29" s="147"/>
      <c r="AP29" s="147"/>
      <c r="AQ29" s="147"/>
      <c r="AR29" s="147"/>
      <c r="AU29" s="147"/>
      <c r="AV29" s="147"/>
      <c r="AW29" s="147"/>
      <c r="AZ29" s="147"/>
      <c r="BA29" s="147"/>
      <c r="BB29" s="147"/>
      <c r="BE29" s="147"/>
      <c r="BF29" s="147"/>
      <c r="BG29" s="147"/>
      <c r="BJ29" s="147"/>
      <c r="BK29" s="147"/>
      <c r="BL29" s="147"/>
      <c r="BO29" s="147"/>
      <c r="BP29" s="147"/>
      <c r="BQ29" s="147"/>
      <c r="BT29" s="147"/>
      <c r="BU29" s="147"/>
      <c r="BV29" s="147"/>
      <c r="BY29" s="147"/>
      <c r="BZ29" s="147"/>
      <c r="CA29" s="147"/>
      <c r="CD29" s="147"/>
      <c r="CE29" s="147"/>
      <c r="CF29" s="147"/>
    </row>
    <row r="30" spans="1:85" ht="14" customHeight="1" x14ac:dyDescent="0.3">
      <c r="A30" s="150"/>
      <c r="B30" s="170"/>
      <c r="G30" s="113" t="str">
        <f>Asetukset!$N$18</f>
        <v>Rooli</v>
      </c>
      <c r="H30" s="168"/>
      <c r="I30" s="169"/>
      <c r="L30" s="113" t="str">
        <f>Asetukset!$N$18</f>
        <v>Rooli</v>
      </c>
      <c r="M30" s="168"/>
      <c r="N30" s="169"/>
      <c r="Q30" s="147"/>
      <c r="R30" s="147"/>
      <c r="S30" s="147"/>
      <c r="V30" s="147"/>
      <c r="W30" s="147"/>
      <c r="X30" s="147"/>
      <c r="AA30" s="147"/>
      <c r="AB30" s="147"/>
      <c r="AC30" s="147"/>
      <c r="AF30" s="147"/>
      <c r="AG30" s="147"/>
      <c r="AH30" s="147"/>
      <c r="AK30" s="147"/>
      <c r="AL30" s="147"/>
      <c r="AM30" s="147"/>
      <c r="AP30" s="147"/>
      <c r="AQ30" s="147"/>
      <c r="AR30" s="147"/>
      <c r="AU30" s="147"/>
      <c r="AV30" s="147"/>
      <c r="AW30" s="147"/>
      <c r="AZ30" s="147"/>
      <c r="BA30" s="147"/>
      <c r="BB30" s="147"/>
      <c r="BE30" s="147"/>
      <c r="BF30" s="147"/>
      <c r="BG30" s="147"/>
      <c r="BJ30" s="147"/>
      <c r="BK30" s="147"/>
      <c r="BL30" s="147"/>
      <c r="BO30" s="147"/>
      <c r="BP30" s="147"/>
      <c r="BQ30" s="147"/>
      <c r="BT30" s="147"/>
      <c r="BU30" s="147"/>
      <c r="BV30" s="147"/>
      <c r="BY30" s="147"/>
      <c r="BZ30" s="147"/>
      <c r="CA30" s="147"/>
      <c r="CD30" s="147"/>
      <c r="CE30" s="147"/>
      <c r="CF30" s="147"/>
    </row>
    <row r="31" spans="1:85" ht="14.5" thickBot="1" x14ac:dyDescent="0.35">
      <c r="A31" s="150"/>
      <c r="B31" s="170"/>
      <c r="G31" s="114" t="str">
        <f>Asetukset!$N$19</f>
        <v>Aika</v>
      </c>
      <c r="H31" s="115">
        <v>1</v>
      </c>
      <c r="I31" s="116" t="s">
        <v>36</v>
      </c>
      <c r="L31" s="114" t="str">
        <f>Asetukset!$N$19</f>
        <v>Aika</v>
      </c>
      <c r="M31" s="115">
        <v>1</v>
      </c>
      <c r="N31" s="116" t="s">
        <v>36</v>
      </c>
      <c r="Q31" s="147"/>
      <c r="R31" s="147"/>
      <c r="S31" s="147"/>
      <c r="V31" s="147"/>
      <c r="W31" s="147"/>
      <c r="X31" s="147"/>
      <c r="AA31" s="147"/>
      <c r="AB31" s="147"/>
      <c r="AC31" s="147"/>
      <c r="AF31" s="147"/>
      <c r="AG31" s="147"/>
      <c r="AH31" s="147"/>
      <c r="AK31" s="147"/>
      <c r="AL31" s="147"/>
      <c r="AM31" s="147"/>
      <c r="AP31" s="147"/>
      <c r="AQ31" s="147"/>
      <c r="AR31" s="147"/>
      <c r="AU31" s="147"/>
      <c r="AV31" s="147"/>
      <c r="AW31" s="147"/>
      <c r="AZ31" s="147"/>
      <c r="BA31" s="147"/>
      <c r="BB31" s="147"/>
      <c r="BE31" s="147"/>
      <c r="BF31" s="147"/>
      <c r="BG31" s="147"/>
      <c r="BJ31" s="147"/>
      <c r="BK31" s="147"/>
      <c r="BL31" s="147"/>
      <c r="BO31" s="147"/>
      <c r="BP31" s="147"/>
      <c r="BQ31" s="147"/>
      <c r="BT31" s="147"/>
      <c r="BU31" s="147"/>
      <c r="BV31" s="147"/>
      <c r="BY31" s="147"/>
      <c r="BZ31" s="147"/>
      <c r="CA31" s="147"/>
      <c r="CD31" s="147"/>
      <c r="CE31" s="147"/>
      <c r="CF31" s="147"/>
    </row>
    <row r="32" spans="1:85" x14ac:dyDescent="0.3">
      <c r="A32" s="150"/>
      <c r="B32" s="170"/>
      <c r="G32" s="117"/>
      <c r="H32" s="151" t="s">
        <v>47</v>
      </c>
      <c r="I32" s="152"/>
      <c r="J32" s="45">
        <f>IF(I31=Asetukset!$H$27,H31,IF(I31=Asetukset!$H$28,H31*60,IF(I31=Asetukset!$H$29,H31*60*8,H31*60*8*5)))</f>
        <v>1</v>
      </c>
      <c r="L32" s="117"/>
      <c r="M32" s="151" t="s">
        <v>47</v>
      </c>
      <c r="N32" s="152"/>
      <c r="O32" s="45">
        <f>IF(N31=Asetukset!$H$27,M31,IF(N31=Asetukset!$H$28,M31*60,IF(N31=Asetukset!$H$29,M31*60*8,M31*60*8*5)))</f>
        <v>1</v>
      </c>
      <c r="Q32" s="147"/>
      <c r="R32" s="147"/>
      <c r="S32" s="147"/>
      <c r="T32" s="45">
        <f>IF(S31=Asetukset!$H$27,R31,IF(S31=Asetukset!$H$28,R31*60,IF(S31=Asetukset!$H$29,R31*60*8,R31*60*8*5)))</f>
        <v>0</v>
      </c>
      <c r="V32" s="147"/>
      <c r="W32" s="147"/>
      <c r="X32" s="147"/>
      <c r="Y32" s="45">
        <f>IF(X31=Asetukset!$H$27,W31,IF(X31=Asetukset!$H$28,W31*60,IF(X31=Asetukset!$H$29,W31*60*8,W31*60*8*5)))</f>
        <v>0</v>
      </c>
      <c r="AA32" s="147"/>
      <c r="AB32" s="147"/>
      <c r="AC32" s="147"/>
      <c r="AD32" s="45">
        <f>IF(AC31=Asetukset!$H$27,AB31,IF(AC31=Asetukset!$H$28,AB31*60,IF(AC31=Asetukset!$H$29,AB31*60*8,AB31*60*8*5)))</f>
        <v>0</v>
      </c>
      <c r="AF32" s="147"/>
      <c r="AG32" s="147"/>
      <c r="AH32" s="147"/>
      <c r="AI32" s="45">
        <f>IF(AH31=Asetukset!$H$27,AG31,IF(AH31=Asetukset!$H$28,AG31*60,IF(AH31=Asetukset!$H$29,AG31*60*8,AG31*60*8*5)))</f>
        <v>0</v>
      </c>
      <c r="AK32" s="147"/>
      <c r="AL32" s="147"/>
      <c r="AM32" s="147"/>
      <c r="AN32" s="45">
        <f>IF(AM31=Asetukset!$H$27,AL31,IF(AM31=Asetukset!$H$28,AL31*60,IF(AM31=Asetukset!$H$29,AL31*60*8,AL31*60*8*5)))</f>
        <v>0</v>
      </c>
      <c r="AP32" s="147"/>
      <c r="AQ32" s="147"/>
      <c r="AR32" s="147"/>
      <c r="AS32" s="45">
        <f>IF(AR31=Asetukset!$H$27,AQ31,IF(AR31=Asetukset!$H$28,AQ31*60,IF(AR31=Asetukset!$H$29,AQ31*60*8,AQ31*60*8*5)))</f>
        <v>0</v>
      </c>
      <c r="AU32" s="147"/>
      <c r="AV32" s="147"/>
      <c r="AW32" s="147"/>
      <c r="AX32" s="45">
        <f>IF(AW31=Asetukset!$H$27,AV31,IF(AW31=Asetukset!$H$28,AV31*60,IF(AW31=Asetukset!$H$29,AV31*60*8,AV31*60*8*5)))</f>
        <v>0</v>
      </c>
      <c r="AZ32" s="147"/>
      <c r="BA32" s="147"/>
      <c r="BB32" s="147"/>
      <c r="BC32" s="45">
        <f>IF(BB31=Asetukset!$H$27,BA31,IF(BB31=Asetukset!$H$28,BA31*60,IF(BB31=Asetukset!$H$29,BA31*60*8,BA31*60*8*5)))</f>
        <v>0</v>
      </c>
      <c r="BE32" s="147"/>
      <c r="BF32" s="147"/>
      <c r="BG32" s="147"/>
      <c r="BH32" s="45">
        <f>IF(BG31=Asetukset!$H$27,BF31,IF(BG31=Asetukset!$H$28,BF31*60,IF(BG31=Asetukset!$H$29,BF31*60*8,BF31*60*8*5)))</f>
        <v>0</v>
      </c>
      <c r="BJ32" s="147"/>
      <c r="BK32" s="147"/>
      <c r="BL32" s="147"/>
      <c r="BM32" s="45">
        <f>IF(BL31=Asetukset!$H$27,BK31,IF(BL31=Asetukset!$H$28,BK31*60,IF(BL31=Asetukset!$H$29,BK31*60*8,BK31*60*8*5)))</f>
        <v>0</v>
      </c>
      <c r="BO32" s="147"/>
      <c r="BP32" s="147"/>
      <c r="BQ32" s="147"/>
      <c r="BR32" s="45">
        <f>IF(BQ31=Asetukset!$H$27,BP31,IF(BQ31=Asetukset!$H$28,BP31*60,IF(BQ31=Asetukset!$H$29,BP31*60*8,BP31*60*8*5)))</f>
        <v>0</v>
      </c>
      <c r="BT32" s="147"/>
      <c r="BU32" s="147"/>
      <c r="BV32" s="147"/>
      <c r="BW32" s="45">
        <f>IF(BV31=Asetukset!$H$27,BU31,IF(BV31=Asetukset!$H$28,BU31*60,IF(BV31=Asetukset!$H$29,BU31*60*8,BU31*60*8*5)))</f>
        <v>0</v>
      </c>
      <c r="BY32" s="147"/>
      <c r="BZ32" s="147"/>
      <c r="CA32" s="147"/>
      <c r="CB32" s="45">
        <f>IF(CA31=Asetukset!$H$27,BZ31,IF(CA31=Asetukset!$H$28,BZ31*60,IF(CA31=Asetukset!$H$29,BZ31*60*8,BZ31*60*8*5)))</f>
        <v>0</v>
      </c>
      <c r="CD32" s="147"/>
      <c r="CE32" s="147"/>
      <c r="CF32" s="147"/>
      <c r="CG32" s="45">
        <f>IF(CF31=Asetukset!$H$27,CE31,IF(CF31=Asetukset!$H$28,CE31*60,IF(CF31=Asetukset!$H$29,CE31*60*8,CE31*60*8*5)))</f>
        <v>0</v>
      </c>
    </row>
    <row r="33" spans="1:85" x14ac:dyDescent="0.3">
      <c r="A33" s="150"/>
      <c r="B33" s="170"/>
      <c r="G33" s="118" t="str">
        <f>Asetukset!$N$21</f>
        <v>Muuta</v>
      </c>
      <c r="H33" s="113" t="str">
        <f>Asetukset!$O$21</f>
        <v>kpl</v>
      </c>
      <c r="I33" s="140">
        <v>0</v>
      </c>
      <c r="L33" s="118" t="str">
        <f>Asetukset!$N$21</f>
        <v>Muuta</v>
      </c>
      <c r="M33" s="113" t="str">
        <f>Asetukset!$O$21</f>
        <v>kpl</v>
      </c>
      <c r="N33" s="140">
        <v>0</v>
      </c>
      <c r="Q33" s="147"/>
      <c r="R33" s="147"/>
      <c r="S33" s="147"/>
      <c r="V33" s="147"/>
      <c r="W33" s="147"/>
      <c r="X33" s="147"/>
      <c r="AA33" s="147"/>
      <c r="AB33" s="147"/>
      <c r="AC33" s="147"/>
      <c r="AF33" s="147"/>
      <c r="AG33" s="147"/>
      <c r="AH33" s="147"/>
      <c r="AK33" s="147"/>
      <c r="AL33" s="147"/>
      <c r="AM33" s="147"/>
      <c r="AP33" s="147"/>
      <c r="AQ33" s="147"/>
      <c r="AR33" s="147"/>
      <c r="AU33" s="147"/>
      <c r="AV33" s="147"/>
      <c r="AW33" s="147"/>
      <c r="AZ33" s="147"/>
      <c r="BA33" s="147"/>
      <c r="BB33" s="147"/>
      <c r="BE33" s="147"/>
      <c r="BF33" s="147"/>
      <c r="BG33" s="147"/>
      <c r="BJ33" s="147"/>
      <c r="BK33" s="147"/>
      <c r="BL33" s="147"/>
      <c r="BO33" s="147"/>
      <c r="BP33" s="147"/>
      <c r="BQ33" s="147"/>
      <c r="BT33" s="147"/>
      <c r="BU33" s="147"/>
      <c r="BV33" s="147"/>
      <c r="BY33" s="147"/>
      <c r="BZ33" s="147"/>
      <c r="CA33" s="147"/>
      <c r="CD33" s="147"/>
      <c r="CE33" s="147"/>
      <c r="CF33" s="147"/>
    </row>
    <row r="34" spans="1:85" ht="14" customHeight="1" x14ac:dyDescent="0.3">
      <c r="A34" s="150"/>
      <c r="B34" s="170"/>
      <c r="G34" s="153"/>
      <c r="H34" s="154"/>
      <c r="I34" s="155"/>
      <c r="L34" s="153"/>
      <c r="M34" s="154"/>
      <c r="N34" s="155"/>
      <c r="Q34" s="147"/>
      <c r="R34" s="147"/>
      <c r="S34" s="147"/>
      <c r="V34" s="147"/>
      <c r="W34" s="147"/>
      <c r="X34" s="147"/>
      <c r="AA34" s="147"/>
      <c r="AB34" s="147"/>
      <c r="AC34" s="147"/>
      <c r="AF34" s="147"/>
      <c r="AG34" s="147"/>
      <c r="AH34" s="147"/>
      <c r="AK34" s="147"/>
      <c r="AL34" s="147"/>
      <c r="AM34" s="147"/>
      <c r="AP34" s="147"/>
      <c r="AQ34" s="147"/>
      <c r="AR34" s="147"/>
      <c r="AU34" s="147"/>
      <c r="AV34" s="147"/>
      <c r="AW34" s="147"/>
      <c r="AZ34" s="147"/>
      <c r="BA34" s="147"/>
      <c r="BB34" s="147"/>
      <c r="BE34" s="147"/>
      <c r="BF34" s="147"/>
      <c r="BG34" s="147"/>
      <c r="BJ34" s="147"/>
      <c r="BK34" s="147"/>
      <c r="BL34" s="147"/>
      <c r="BO34" s="147"/>
      <c r="BP34" s="147"/>
      <c r="BQ34" s="147"/>
      <c r="BT34" s="147"/>
      <c r="BU34" s="147"/>
      <c r="BV34" s="147"/>
      <c r="BY34" s="147"/>
      <c r="BZ34" s="147"/>
      <c r="CA34" s="147"/>
      <c r="CD34" s="147"/>
      <c r="CE34" s="147"/>
      <c r="CF34" s="147"/>
    </row>
    <row r="35" spans="1:85" ht="14" customHeight="1" x14ac:dyDescent="0.3">
      <c r="A35" s="150"/>
      <c r="B35" s="170"/>
      <c r="G35" s="156"/>
      <c r="H35" s="157"/>
      <c r="I35" s="158"/>
      <c r="L35" s="156"/>
      <c r="M35" s="157"/>
      <c r="N35" s="158"/>
      <c r="Q35" s="147"/>
      <c r="R35" s="147"/>
      <c r="S35" s="147"/>
      <c r="V35" s="147"/>
      <c r="W35" s="147"/>
      <c r="X35" s="147"/>
      <c r="AA35" s="147"/>
      <c r="AB35" s="147"/>
      <c r="AC35" s="147"/>
      <c r="AF35" s="147"/>
      <c r="AG35" s="147"/>
      <c r="AH35" s="147"/>
      <c r="AK35" s="147"/>
      <c r="AL35" s="147"/>
      <c r="AM35" s="147"/>
      <c r="AP35" s="147"/>
      <c r="AQ35" s="147"/>
      <c r="AR35" s="147"/>
      <c r="AU35" s="147"/>
      <c r="AV35" s="147"/>
      <c r="AW35" s="147"/>
      <c r="AZ35" s="147"/>
      <c r="BA35" s="147"/>
      <c r="BB35" s="147"/>
      <c r="BE35" s="147"/>
      <c r="BF35" s="147"/>
      <c r="BG35" s="147"/>
      <c r="BJ35" s="147"/>
      <c r="BK35" s="147"/>
      <c r="BL35" s="147"/>
      <c r="BO35" s="147"/>
      <c r="BP35" s="147"/>
      <c r="BQ35" s="147"/>
      <c r="BT35" s="147"/>
      <c r="BU35" s="147"/>
      <c r="BV35" s="147"/>
      <c r="BY35" s="147"/>
      <c r="BZ35" s="147"/>
      <c r="CA35" s="147"/>
      <c r="CD35" s="147"/>
      <c r="CE35" s="147"/>
      <c r="CF35" s="147"/>
    </row>
    <row r="36" spans="1:85" x14ac:dyDescent="0.3">
      <c r="A36" s="150"/>
      <c r="B36" s="170"/>
      <c r="G36" s="120"/>
      <c r="H36" s="120"/>
      <c r="I36" s="120"/>
      <c r="L36" s="120"/>
      <c r="M36" s="120"/>
      <c r="N36" s="120"/>
      <c r="Q36" s="120"/>
      <c r="R36" s="120"/>
      <c r="S36" s="120"/>
      <c r="V36" s="120"/>
      <c r="W36" s="120"/>
      <c r="X36" s="120"/>
      <c r="AA36" s="120"/>
      <c r="AB36" s="120"/>
      <c r="AC36" s="120"/>
      <c r="AF36" s="120"/>
      <c r="AG36" s="120"/>
      <c r="AH36" s="120"/>
      <c r="AK36" s="120"/>
      <c r="AL36" s="120"/>
      <c r="AM36" s="120"/>
      <c r="AP36" s="120"/>
      <c r="AQ36" s="120"/>
      <c r="AR36" s="120"/>
      <c r="AU36" s="120"/>
      <c r="AV36" s="120"/>
      <c r="AW36" s="120"/>
      <c r="AZ36" s="120"/>
      <c r="BA36" s="120"/>
      <c r="BB36" s="120"/>
      <c r="BE36" s="120"/>
      <c r="BF36" s="120"/>
      <c r="BG36" s="120"/>
      <c r="BJ36" s="120"/>
      <c r="BK36" s="120"/>
      <c r="BL36" s="120"/>
      <c r="BO36" s="120"/>
      <c r="BP36" s="120"/>
      <c r="BQ36" s="120"/>
      <c r="BT36" s="120"/>
      <c r="BU36" s="120"/>
      <c r="BV36" s="120"/>
      <c r="BY36" s="120"/>
      <c r="BZ36" s="120"/>
      <c r="CA36" s="120"/>
      <c r="CD36" s="120"/>
      <c r="CE36" s="120"/>
      <c r="CF36" s="120"/>
    </row>
    <row r="37" spans="1:85" x14ac:dyDescent="0.3">
      <c r="A37" s="150"/>
      <c r="B37" s="170"/>
      <c r="G37" s="108" t="str">
        <f>F$5&amp;"."&amp;Asetukset!$A36</f>
        <v>1.3</v>
      </c>
      <c r="H37" s="109" t="s">
        <v>6</v>
      </c>
      <c r="I37" s="110" t="s">
        <v>8</v>
      </c>
      <c r="L37" s="147" t="s">
        <v>44</v>
      </c>
      <c r="M37" s="147"/>
      <c r="N37" s="147"/>
      <c r="Q37" s="147" t="s">
        <v>44</v>
      </c>
      <c r="R37" s="147"/>
      <c r="S37" s="147"/>
      <c r="V37" s="147" t="s">
        <v>44</v>
      </c>
      <c r="W37" s="147"/>
      <c r="X37" s="147"/>
      <c r="AA37" s="147" t="s">
        <v>44</v>
      </c>
      <c r="AB37" s="147"/>
      <c r="AC37" s="147"/>
      <c r="AF37" s="147" t="s">
        <v>44</v>
      </c>
      <c r="AG37" s="147"/>
      <c r="AH37" s="147"/>
      <c r="AK37" s="147" t="s">
        <v>44</v>
      </c>
      <c r="AL37" s="147"/>
      <c r="AM37" s="147"/>
      <c r="AP37" s="147" t="s">
        <v>44</v>
      </c>
      <c r="AQ37" s="147"/>
      <c r="AR37" s="147"/>
      <c r="AU37" s="147" t="s">
        <v>44</v>
      </c>
      <c r="AV37" s="147"/>
      <c r="AW37" s="147"/>
      <c r="AZ37" s="147" t="s">
        <v>44</v>
      </c>
      <c r="BA37" s="147"/>
      <c r="BB37" s="147"/>
      <c r="BE37" s="147" t="s">
        <v>44</v>
      </c>
      <c r="BF37" s="147"/>
      <c r="BG37" s="147"/>
      <c r="BJ37" s="147" t="s">
        <v>44</v>
      </c>
      <c r="BK37" s="147"/>
      <c r="BL37" s="147"/>
      <c r="BO37" s="147" t="s">
        <v>44</v>
      </c>
      <c r="BP37" s="147"/>
      <c r="BQ37" s="147"/>
      <c r="BT37" s="147" t="s">
        <v>44</v>
      </c>
      <c r="BU37" s="147"/>
      <c r="BV37" s="147"/>
      <c r="BY37" s="147" t="s">
        <v>44</v>
      </c>
      <c r="BZ37" s="147"/>
      <c r="CA37" s="147"/>
      <c r="CD37" s="147" t="s">
        <v>44</v>
      </c>
      <c r="CE37" s="147"/>
      <c r="CF37" s="147"/>
    </row>
    <row r="38" spans="1:85" ht="14" customHeight="1" x14ac:dyDescent="0.3">
      <c r="A38" s="150"/>
      <c r="B38" s="170"/>
      <c r="G38" s="162"/>
      <c r="H38" s="163"/>
      <c r="I38" s="164"/>
      <c r="L38" s="147"/>
      <c r="M38" s="147"/>
      <c r="N38" s="147"/>
      <c r="Q38" s="147"/>
      <c r="R38" s="147"/>
      <c r="S38" s="147"/>
      <c r="V38" s="147"/>
      <c r="W38" s="147"/>
      <c r="X38" s="147"/>
      <c r="AA38" s="147"/>
      <c r="AB38" s="147"/>
      <c r="AC38" s="147"/>
      <c r="AF38" s="147"/>
      <c r="AG38" s="147"/>
      <c r="AH38" s="147"/>
      <c r="AK38" s="147"/>
      <c r="AL38" s="147"/>
      <c r="AM38" s="147"/>
      <c r="AP38" s="147"/>
      <c r="AQ38" s="147"/>
      <c r="AR38" s="147"/>
      <c r="AU38" s="147"/>
      <c r="AV38" s="147"/>
      <c r="AW38" s="147"/>
      <c r="AZ38" s="147"/>
      <c r="BA38" s="147"/>
      <c r="BB38" s="147"/>
      <c r="BE38" s="147"/>
      <c r="BF38" s="147"/>
      <c r="BG38" s="147"/>
      <c r="BJ38" s="147"/>
      <c r="BK38" s="147"/>
      <c r="BL38" s="147"/>
      <c r="BO38" s="147"/>
      <c r="BP38" s="147"/>
      <c r="BQ38" s="147"/>
      <c r="BT38" s="147"/>
      <c r="BU38" s="147"/>
      <c r="BV38" s="147"/>
      <c r="BY38" s="147"/>
      <c r="BZ38" s="147"/>
      <c r="CA38" s="147"/>
      <c r="CD38" s="147"/>
      <c r="CE38" s="147"/>
      <c r="CF38" s="147"/>
    </row>
    <row r="39" spans="1:85" x14ac:dyDescent="0.3">
      <c r="A39" s="150"/>
      <c r="B39" s="170"/>
      <c r="G39" s="162"/>
      <c r="H39" s="163"/>
      <c r="I39" s="164"/>
      <c r="L39" s="147"/>
      <c r="M39" s="147"/>
      <c r="N39" s="147"/>
      <c r="Q39" s="147"/>
      <c r="R39" s="147"/>
      <c r="S39" s="147"/>
      <c r="V39" s="147"/>
      <c r="W39" s="147"/>
      <c r="X39" s="147"/>
      <c r="AA39" s="147"/>
      <c r="AB39" s="147"/>
      <c r="AC39" s="147"/>
      <c r="AF39" s="147"/>
      <c r="AG39" s="147"/>
      <c r="AH39" s="147"/>
      <c r="AK39" s="147"/>
      <c r="AL39" s="147"/>
      <c r="AM39" s="147"/>
      <c r="AP39" s="147"/>
      <c r="AQ39" s="147"/>
      <c r="AR39" s="147"/>
      <c r="AU39" s="147"/>
      <c r="AV39" s="147"/>
      <c r="AW39" s="147"/>
      <c r="AZ39" s="147"/>
      <c r="BA39" s="147"/>
      <c r="BB39" s="147"/>
      <c r="BE39" s="147"/>
      <c r="BF39" s="147"/>
      <c r="BG39" s="147"/>
      <c r="BJ39" s="147"/>
      <c r="BK39" s="147"/>
      <c r="BL39" s="147"/>
      <c r="BO39" s="147"/>
      <c r="BP39" s="147"/>
      <c r="BQ39" s="147"/>
      <c r="BT39" s="147"/>
      <c r="BU39" s="147"/>
      <c r="BV39" s="147"/>
      <c r="BY39" s="147"/>
      <c r="BZ39" s="147"/>
      <c r="CA39" s="147"/>
      <c r="CD39" s="147"/>
      <c r="CE39" s="147"/>
      <c r="CF39" s="147"/>
    </row>
    <row r="40" spans="1:85" x14ac:dyDescent="0.3">
      <c r="A40" s="150"/>
      <c r="B40" s="170"/>
      <c r="G40" s="165"/>
      <c r="H40" s="166"/>
      <c r="I40" s="167"/>
      <c r="L40" s="147"/>
      <c r="M40" s="147"/>
      <c r="N40" s="147"/>
      <c r="Q40" s="147"/>
      <c r="R40" s="147"/>
      <c r="S40" s="147"/>
      <c r="V40" s="147"/>
      <c r="W40" s="147"/>
      <c r="X40" s="147"/>
      <c r="AA40" s="147"/>
      <c r="AB40" s="147"/>
      <c r="AC40" s="147"/>
      <c r="AF40" s="147"/>
      <c r="AG40" s="147"/>
      <c r="AH40" s="147"/>
      <c r="AK40" s="147"/>
      <c r="AL40" s="147"/>
      <c r="AM40" s="147"/>
      <c r="AP40" s="147"/>
      <c r="AQ40" s="147"/>
      <c r="AR40" s="147"/>
      <c r="AU40" s="147"/>
      <c r="AV40" s="147"/>
      <c r="AW40" s="147"/>
      <c r="AZ40" s="147"/>
      <c r="BA40" s="147"/>
      <c r="BB40" s="147"/>
      <c r="BE40" s="147"/>
      <c r="BF40" s="147"/>
      <c r="BG40" s="147"/>
      <c r="BJ40" s="147"/>
      <c r="BK40" s="147"/>
      <c r="BL40" s="147"/>
      <c r="BO40" s="147"/>
      <c r="BP40" s="147"/>
      <c r="BQ40" s="147"/>
      <c r="BT40" s="147"/>
      <c r="BU40" s="147"/>
      <c r="BV40" s="147"/>
      <c r="BY40" s="147"/>
      <c r="BZ40" s="147"/>
      <c r="CA40" s="147"/>
      <c r="CD40" s="147"/>
      <c r="CE40" s="147"/>
      <c r="CF40" s="147"/>
    </row>
    <row r="41" spans="1:85" ht="14" customHeight="1" x14ac:dyDescent="0.3">
      <c r="A41" s="150"/>
      <c r="B41" s="170"/>
      <c r="G41" s="113" t="str">
        <f>Asetukset!$N$18</f>
        <v>Rooli</v>
      </c>
      <c r="H41" s="168"/>
      <c r="I41" s="169"/>
      <c r="L41" s="147"/>
      <c r="M41" s="147"/>
      <c r="N41" s="147"/>
      <c r="Q41" s="147"/>
      <c r="R41" s="147"/>
      <c r="S41" s="147"/>
      <c r="V41" s="147"/>
      <c r="W41" s="147"/>
      <c r="X41" s="147"/>
      <c r="AA41" s="147"/>
      <c r="AB41" s="147"/>
      <c r="AC41" s="147"/>
      <c r="AF41" s="147"/>
      <c r="AG41" s="147"/>
      <c r="AH41" s="147"/>
      <c r="AK41" s="147"/>
      <c r="AL41" s="147"/>
      <c r="AM41" s="147"/>
      <c r="AP41" s="147"/>
      <c r="AQ41" s="147"/>
      <c r="AR41" s="147"/>
      <c r="AU41" s="147"/>
      <c r="AV41" s="147"/>
      <c r="AW41" s="147"/>
      <c r="AZ41" s="147"/>
      <c r="BA41" s="147"/>
      <c r="BB41" s="147"/>
      <c r="BE41" s="147"/>
      <c r="BF41" s="147"/>
      <c r="BG41" s="147"/>
      <c r="BJ41" s="147"/>
      <c r="BK41" s="147"/>
      <c r="BL41" s="147"/>
      <c r="BO41" s="147"/>
      <c r="BP41" s="147"/>
      <c r="BQ41" s="147"/>
      <c r="BT41" s="147"/>
      <c r="BU41" s="147"/>
      <c r="BV41" s="147"/>
      <c r="BY41" s="147"/>
      <c r="BZ41" s="147"/>
      <c r="CA41" s="147"/>
      <c r="CD41" s="147"/>
      <c r="CE41" s="147"/>
      <c r="CF41" s="147"/>
    </row>
    <row r="42" spans="1:85" ht="14.5" thickBot="1" x14ac:dyDescent="0.35">
      <c r="A42" s="150"/>
      <c r="B42" s="170"/>
      <c r="G42" s="114" t="str">
        <f>Asetukset!$N$19</f>
        <v>Aika</v>
      </c>
      <c r="H42" s="115">
        <v>1</v>
      </c>
      <c r="I42" s="116" t="s">
        <v>36</v>
      </c>
      <c r="L42" s="147"/>
      <c r="M42" s="147"/>
      <c r="N42" s="147"/>
      <c r="Q42" s="147"/>
      <c r="R42" s="147"/>
      <c r="S42" s="147"/>
      <c r="V42" s="147"/>
      <c r="W42" s="147"/>
      <c r="X42" s="147"/>
      <c r="AA42" s="147"/>
      <c r="AB42" s="147"/>
      <c r="AC42" s="147"/>
      <c r="AF42" s="147"/>
      <c r="AG42" s="147"/>
      <c r="AH42" s="147"/>
      <c r="AK42" s="147"/>
      <c r="AL42" s="147"/>
      <c r="AM42" s="147"/>
      <c r="AP42" s="147"/>
      <c r="AQ42" s="147"/>
      <c r="AR42" s="147"/>
      <c r="AU42" s="147"/>
      <c r="AV42" s="147"/>
      <c r="AW42" s="147"/>
      <c r="AZ42" s="147"/>
      <c r="BA42" s="147"/>
      <c r="BB42" s="147"/>
      <c r="BE42" s="147"/>
      <c r="BF42" s="147"/>
      <c r="BG42" s="147"/>
      <c r="BJ42" s="147"/>
      <c r="BK42" s="147"/>
      <c r="BL42" s="147"/>
      <c r="BO42" s="147"/>
      <c r="BP42" s="147"/>
      <c r="BQ42" s="147"/>
      <c r="BT42" s="147"/>
      <c r="BU42" s="147"/>
      <c r="BV42" s="147"/>
      <c r="BY42" s="147"/>
      <c r="BZ42" s="147"/>
      <c r="CA42" s="147"/>
      <c r="CD42" s="147"/>
      <c r="CE42" s="147"/>
      <c r="CF42" s="147"/>
    </row>
    <row r="43" spans="1:85" x14ac:dyDescent="0.3">
      <c r="A43" s="150"/>
      <c r="B43" s="170"/>
      <c r="G43" s="117"/>
      <c r="H43" s="151" t="s">
        <v>47</v>
      </c>
      <c r="I43" s="152"/>
      <c r="J43" s="45">
        <f>IF(I42=Asetukset!$H$27,H42,IF(I42=Asetukset!$H$28,H42*60,IF(I42=Asetukset!$H$29,H42*60*8,H42*60*8*5)))</f>
        <v>1</v>
      </c>
      <c r="L43" s="147"/>
      <c r="M43" s="147"/>
      <c r="N43" s="147"/>
      <c r="O43" s="45">
        <f>IF(N42=Asetukset!$H$27,M42,IF(N42=Asetukset!$H$28,M42*60,IF(N42=Asetukset!$H$29,M42*60*8,M42*60*8*5)))</f>
        <v>0</v>
      </c>
      <c r="Q43" s="147"/>
      <c r="R43" s="147"/>
      <c r="S43" s="147"/>
      <c r="T43" s="45">
        <f>IF(S42=Asetukset!$H$27,R42,IF(S42=Asetukset!$H$28,R42*60,IF(S42=Asetukset!$H$29,R42*60*8,R42*60*8*5)))</f>
        <v>0</v>
      </c>
      <c r="V43" s="147"/>
      <c r="W43" s="147"/>
      <c r="X43" s="147"/>
      <c r="Y43" s="45">
        <f>IF(X42=Asetukset!$H$27,W42,IF(X42=Asetukset!$H$28,W42*60,IF(X42=Asetukset!$H$29,W42*60*8,W42*60*8*5)))</f>
        <v>0</v>
      </c>
      <c r="AA43" s="147"/>
      <c r="AB43" s="147"/>
      <c r="AC43" s="147"/>
      <c r="AD43" s="45">
        <f>IF(AC42=Asetukset!$H$27,AB42,IF(AC42=Asetukset!$H$28,AB42*60,IF(AC42=Asetukset!$H$29,AB42*60*8,AB42*60*8*5)))</f>
        <v>0</v>
      </c>
      <c r="AF43" s="147"/>
      <c r="AG43" s="147"/>
      <c r="AH43" s="147"/>
      <c r="AI43" s="45">
        <f>IF(AH42=Asetukset!$H$27,AG42,IF(AH42=Asetukset!$H$28,AG42*60,IF(AH42=Asetukset!$H$29,AG42*60*8,AG42*60*8*5)))</f>
        <v>0</v>
      </c>
      <c r="AK43" s="147"/>
      <c r="AL43" s="147"/>
      <c r="AM43" s="147"/>
      <c r="AN43" s="45">
        <f>IF(AM42=Asetukset!$H$27,AL42,IF(AM42=Asetukset!$H$28,AL42*60,IF(AM42=Asetukset!$H$29,AL42*60*8,AL42*60*8*5)))</f>
        <v>0</v>
      </c>
      <c r="AP43" s="147"/>
      <c r="AQ43" s="147"/>
      <c r="AR43" s="147"/>
      <c r="AS43" s="45">
        <f>IF(AR42=Asetukset!$H$27,AQ42,IF(AR42=Asetukset!$H$28,AQ42*60,IF(AR42=Asetukset!$H$29,AQ42*60*8,AQ42*60*8*5)))</f>
        <v>0</v>
      </c>
      <c r="AU43" s="147"/>
      <c r="AV43" s="147"/>
      <c r="AW43" s="147"/>
      <c r="AX43" s="45">
        <f>IF(AW42=Asetukset!$H$27,AV42,IF(AW42=Asetukset!$H$28,AV42*60,IF(AW42=Asetukset!$H$29,AV42*60*8,AV42*60*8*5)))</f>
        <v>0</v>
      </c>
      <c r="AZ43" s="147"/>
      <c r="BA43" s="147"/>
      <c r="BB43" s="147"/>
      <c r="BC43" s="45">
        <f>IF(BB42=Asetukset!$H$27,BA42,IF(BB42=Asetukset!$H$28,BA42*60,IF(BB42=Asetukset!$H$29,BA42*60*8,BA42*60*8*5)))</f>
        <v>0</v>
      </c>
      <c r="BE43" s="147"/>
      <c r="BF43" s="147"/>
      <c r="BG43" s="147"/>
      <c r="BH43" s="45">
        <f>IF(BG42=Asetukset!$H$27,BF42,IF(BG42=Asetukset!$H$28,BF42*60,IF(BG42=Asetukset!$H$29,BF42*60*8,BF42*60*8*5)))</f>
        <v>0</v>
      </c>
      <c r="BJ43" s="147"/>
      <c r="BK43" s="147"/>
      <c r="BL43" s="147"/>
      <c r="BM43" s="45">
        <f>IF(BL42=Asetukset!$H$27,BK42,IF(BL42=Asetukset!$H$28,BK42*60,IF(BL42=Asetukset!$H$29,BK42*60*8,BK42*60*8*5)))</f>
        <v>0</v>
      </c>
      <c r="BO43" s="147"/>
      <c r="BP43" s="147"/>
      <c r="BQ43" s="147"/>
      <c r="BR43" s="45">
        <f>IF(BQ42=Asetukset!$H$27,BP42,IF(BQ42=Asetukset!$H$28,BP42*60,IF(BQ42=Asetukset!$H$29,BP42*60*8,BP42*60*8*5)))</f>
        <v>0</v>
      </c>
      <c r="BT43" s="147"/>
      <c r="BU43" s="147"/>
      <c r="BV43" s="147"/>
      <c r="BW43" s="45">
        <f>IF(BV42=Asetukset!$H$27,BU42,IF(BV42=Asetukset!$H$28,BU42*60,IF(BV42=Asetukset!$H$29,BU42*60*8,BU42*60*8*5)))</f>
        <v>0</v>
      </c>
      <c r="BY43" s="147"/>
      <c r="BZ43" s="147"/>
      <c r="CA43" s="147"/>
      <c r="CB43" s="45">
        <f>IF(CA42=Asetukset!$H$27,BZ42,IF(CA42=Asetukset!$H$28,BZ42*60,IF(CA42=Asetukset!$H$29,BZ42*60*8,BZ42*60*8*5)))</f>
        <v>0</v>
      </c>
      <c r="CD43" s="147"/>
      <c r="CE43" s="147"/>
      <c r="CF43" s="147"/>
      <c r="CG43" s="45">
        <f>IF(CF42=Asetukset!$H$27,CE42,IF(CF42=Asetukset!$H$28,CE42*60,IF(CF42=Asetukset!$H$29,CE42*60*8,CE42*60*8*5)))</f>
        <v>0</v>
      </c>
    </row>
    <row r="44" spans="1:85" x14ac:dyDescent="0.3">
      <c r="A44" s="150"/>
      <c r="B44" s="170"/>
      <c r="G44" s="118" t="str">
        <f>Asetukset!$N$21</f>
        <v>Muuta</v>
      </c>
      <c r="H44" s="113" t="str">
        <f>Asetukset!$O$21</f>
        <v>kpl</v>
      </c>
      <c r="I44" s="140">
        <v>0</v>
      </c>
      <c r="L44" s="147"/>
      <c r="M44" s="147"/>
      <c r="N44" s="147"/>
      <c r="Q44" s="147"/>
      <c r="R44" s="147"/>
      <c r="S44" s="147"/>
      <c r="V44" s="147"/>
      <c r="W44" s="147"/>
      <c r="X44" s="147"/>
      <c r="AA44" s="147"/>
      <c r="AB44" s="147"/>
      <c r="AC44" s="147"/>
      <c r="AF44" s="147"/>
      <c r="AG44" s="147"/>
      <c r="AH44" s="147"/>
      <c r="AK44" s="147"/>
      <c r="AL44" s="147"/>
      <c r="AM44" s="147"/>
      <c r="AP44" s="147"/>
      <c r="AQ44" s="147"/>
      <c r="AR44" s="147"/>
      <c r="AU44" s="147"/>
      <c r="AV44" s="147"/>
      <c r="AW44" s="147"/>
      <c r="AZ44" s="147"/>
      <c r="BA44" s="147"/>
      <c r="BB44" s="147"/>
      <c r="BE44" s="147"/>
      <c r="BF44" s="147"/>
      <c r="BG44" s="147"/>
      <c r="BJ44" s="147"/>
      <c r="BK44" s="147"/>
      <c r="BL44" s="147"/>
      <c r="BO44" s="147"/>
      <c r="BP44" s="147"/>
      <c r="BQ44" s="147"/>
      <c r="BT44" s="147"/>
      <c r="BU44" s="147"/>
      <c r="BV44" s="147"/>
      <c r="BY44" s="147"/>
      <c r="BZ44" s="147"/>
      <c r="CA44" s="147"/>
      <c r="CD44" s="147"/>
      <c r="CE44" s="147"/>
      <c r="CF44" s="147"/>
    </row>
    <row r="45" spans="1:85" ht="14" customHeight="1" x14ac:dyDescent="0.3">
      <c r="A45" s="150"/>
      <c r="B45" s="170"/>
      <c r="G45" s="153"/>
      <c r="H45" s="154"/>
      <c r="I45" s="155"/>
      <c r="L45" s="147"/>
      <c r="M45" s="147"/>
      <c r="N45" s="147"/>
      <c r="Q45" s="147"/>
      <c r="R45" s="147"/>
      <c r="S45" s="147"/>
      <c r="V45" s="147"/>
      <c r="W45" s="147"/>
      <c r="X45" s="147"/>
      <c r="AA45" s="147"/>
      <c r="AB45" s="147"/>
      <c r="AC45" s="147"/>
      <c r="AF45" s="147"/>
      <c r="AG45" s="147"/>
      <c r="AH45" s="147"/>
      <c r="AK45" s="147"/>
      <c r="AL45" s="147"/>
      <c r="AM45" s="147"/>
      <c r="AP45" s="147"/>
      <c r="AQ45" s="147"/>
      <c r="AR45" s="147"/>
      <c r="AU45" s="147"/>
      <c r="AV45" s="147"/>
      <c r="AW45" s="147"/>
      <c r="AZ45" s="147"/>
      <c r="BA45" s="147"/>
      <c r="BB45" s="147"/>
      <c r="BE45" s="147"/>
      <c r="BF45" s="147"/>
      <c r="BG45" s="147"/>
      <c r="BJ45" s="147"/>
      <c r="BK45" s="147"/>
      <c r="BL45" s="147"/>
      <c r="BO45" s="147"/>
      <c r="BP45" s="147"/>
      <c r="BQ45" s="147"/>
      <c r="BT45" s="147"/>
      <c r="BU45" s="147"/>
      <c r="BV45" s="147"/>
      <c r="BY45" s="147"/>
      <c r="BZ45" s="147"/>
      <c r="CA45" s="147"/>
      <c r="CD45" s="147"/>
      <c r="CE45" s="147"/>
      <c r="CF45" s="147"/>
    </row>
    <row r="46" spans="1:85" x14ac:dyDescent="0.3">
      <c r="A46" s="150"/>
      <c r="B46" s="170"/>
      <c r="G46" s="156"/>
      <c r="H46" s="157"/>
      <c r="I46" s="158"/>
      <c r="L46" s="147"/>
      <c r="M46" s="147"/>
      <c r="N46" s="147"/>
      <c r="Q46" s="147"/>
      <c r="R46" s="147"/>
      <c r="S46" s="147"/>
      <c r="V46" s="147"/>
      <c r="W46" s="147"/>
      <c r="X46" s="147"/>
      <c r="AA46" s="147"/>
      <c r="AB46" s="147"/>
      <c r="AC46" s="147"/>
      <c r="AF46" s="147"/>
      <c r="AG46" s="147"/>
      <c r="AH46" s="147"/>
      <c r="AK46" s="147"/>
      <c r="AL46" s="147"/>
      <c r="AM46" s="147"/>
      <c r="AP46" s="147"/>
      <c r="AQ46" s="147"/>
      <c r="AR46" s="147"/>
      <c r="AU46" s="147"/>
      <c r="AV46" s="147"/>
      <c r="AW46" s="147"/>
      <c r="AZ46" s="147"/>
      <c r="BA46" s="147"/>
      <c r="BB46" s="147"/>
      <c r="BE46" s="147"/>
      <c r="BF46" s="147"/>
      <c r="BG46" s="147"/>
      <c r="BJ46" s="147"/>
      <c r="BK46" s="147"/>
      <c r="BL46" s="147"/>
      <c r="BO46" s="147"/>
      <c r="BP46" s="147"/>
      <c r="BQ46" s="147"/>
      <c r="BT46" s="147"/>
      <c r="BU46" s="147"/>
      <c r="BV46" s="147"/>
      <c r="BY46" s="147"/>
      <c r="BZ46" s="147"/>
      <c r="CA46" s="147"/>
      <c r="CD46" s="147"/>
      <c r="CE46" s="147"/>
      <c r="CF46" s="147"/>
    </row>
    <row r="47" spans="1:85" x14ac:dyDescent="0.3">
      <c r="G47" s="120"/>
      <c r="H47" s="120"/>
      <c r="I47" s="120"/>
      <c r="L47" s="120"/>
      <c r="M47" s="120"/>
      <c r="N47" s="120"/>
      <c r="Q47" s="120"/>
      <c r="R47" s="120"/>
      <c r="S47" s="120"/>
      <c r="V47" s="120"/>
      <c r="W47" s="120"/>
      <c r="X47" s="120"/>
      <c r="AA47" s="120"/>
      <c r="AB47" s="120"/>
      <c r="AC47" s="120"/>
      <c r="AF47" s="120"/>
      <c r="AG47" s="120"/>
      <c r="AH47" s="120"/>
      <c r="AK47" s="120"/>
      <c r="AL47" s="120"/>
      <c r="AM47" s="120"/>
      <c r="AP47" s="120"/>
      <c r="AQ47" s="120"/>
      <c r="AR47" s="120"/>
      <c r="AU47" s="120"/>
      <c r="AV47" s="120"/>
      <c r="AW47" s="120"/>
      <c r="AZ47" s="120"/>
      <c r="BA47" s="120"/>
      <c r="BB47" s="120"/>
      <c r="BE47" s="120"/>
      <c r="BF47" s="120"/>
      <c r="BG47" s="120"/>
      <c r="BJ47" s="120"/>
      <c r="BK47" s="120"/>
      <c r="BL47" s="120"/>
      <c r="BO47" s="120"/>
      <c r="BP47" s="120"/>
      <c r="BQ47" s="120"/>
      <c r="BT47" s="120"/>
      <c r="BU47" s="120"/>
      <c r="BV47" s="120"/>
      <c r="BY47" s="120"/>
      <c r="BZ47" s="120"/>
      <c r="CA47" s="120"/>
      <c r="CD47" s="120"/>
      <c r="CE47" s="120"/>
      <c r="CF47" s="120"/>
    </row>
    <row r="48" spans="1:85" x14ac:dyDescent="0.3">
      <c r="G48" s="147" t="s">
        <v>44</v>
      </c>
      <c r="H48" s="147"/>
      <c r="I48" s="147"/>
      <c r="L48" s="147" t="s">
        <v>44</v>
      </c>
      <c r="M48" s="147"/>
      <c r="N48" s="147"/>
      <c r="Q48" s="147" t="s">
        <v>44</v>
      </c>
      <c r="R48" s="147"/>
      <c r="S48" s="147"/>
      <c r="V48" s="147" t="s">
        <v>44</v>
      </c>
      <c r="W48" s="147"/>
      <c r="X48" s="147"/>
      <c r="AA48" s="147" t="s">
        <v>44</v>
      </c>
      <c r="AB48" s="147"/>
      <c r="AC48" s="147"/>
      <c r="AF48" s="147" t="s">
        <v>44</v>
      </c>
      <c r="AG48" s="147"/>
      <c r="AH48" s="147"/>
      <c r="AK48" s="147" t="s">
        <v>44</v>
      </c>
      <c r="AL48" s="147"/>
      <c r="AM48" s="147"/>
      <c r="AP48" s="147" t="s">
        <v>44</v>
      </c>
      <c r="AQ48" s="147"/>
      <c r="AR48" s="147"/>
      <c r="AU48" s="147" t="s">
        <v>44</v>
      </c>
      <c r="AV48" s="147"/>
      <c r="AW48" s="147"/>
      <c r="AZ48" s="147" t="s">
        <v>44</v>
      </c>
      <c r="BA48" s="147"/>
      <c r="BB48" s="147"/>
      <c r="BE48" s="147" t="s">
        <v>44</v>
      </c>
      <c r="BF48" s="147"/>
      <c r="BG48" s="147"/>
      <c r="BJ48" s="147" t="s">
        <v>44</v>
      </c>
      <c r="BK48" s="147"/>
      <c r="BL48" s="147"/>
      <c r="BO48" s="147" t="s">
        <v>44</v>
      </c>
      <c r="BP48" s="147"/>
      <c r="BQ48" s="147"/>
      <c r="BT48" s="147" t="s">
        <v>44</v>
      </c>
      <c r="BU48" s="147"/>
      <c r="BV48" s="147"/>
      <c r="BY48" s="147" t="s">
        <v>44</v>
      </c>
      <c r="BZ48" s="147"/>
      <c r="CA48" s="147"/>
      <c r="CD48" s="147" t="s">
        <v>44</v>
      </c>
      <c r="CE48" s="147"/>
      <c r="CF48" s="147"/>
    </row>
    <row r="49" spans="3:85" ht="14" customHeight="1" x14ac:dyDescent="0.3">
      <c r="G49" s="147"/>
      <c r="H49" s="147"/>
      <c r="I49" s="147"/>
      <c r="L49" s="147"/>
      <c r="M49" s="147"/>
      <c r="N49" s="147"/>
      <c r="Q49" s="147"/>
      <c r="R49" s="147"/>
      <c r="S49" s="147"/>
      <c r="V49" s="147"/>
      <c r="W49" s="147"/>
      <c r="X49" s="147"/>
      <c r="AA49" s="147"/>
      <c r="AB49" s="147"/>
      <c r="AC49" s="147"/>
      <c r="AF49" s="147"/>
      <c r="AG49" s="147"/>
      <c r="AH49" s="147"/>
      <c r="AK49" s="147"/>
      <c r="AL49" s="147"/>
      <c r="AM49" s="147"/>
      <c r="AP49" s="147"/>
      <c r="AQ49" s="147"/>
      <c r="AR49" s="147"/>
      <c r="AU49" s="147"/>
      <c r="AV49" s="147"/>
      <c r="AW49" s="147"/>
      <c r="AZ49" s="147"/>
      <c r="BA49" s="147"/>
      <c r="BB49" s="147"/>
      <c r="BE49" s="147"/>
      <c r="BF49" s="147"/>
      <c r="BG49" s="147"/>
      <c r="BJ49" s="147"/>
      <c r="BK49" s="147"/>
      <c r="BL49" s="147"/>
      <c r="BO49" s="147"/>
      <c r="BP49" s="147"/>
      <c r="BQ49" s="147"/>
      <c r="BT49" s="147"/>
      <c r="BU49" s="147"/>
      <c r="BV49" s="147"/>
      <c r="BY49" s="147"/>
      <c r="BZ49" s="147"/>
      <c r="CA49" s="147"/>
      <c r="CD49" s="147"/>
      <c r="CE49" s="147"/>
      <c r="CF49" s="147"/>
    </row>
    <row r="50" spans="3:85" x14ac:dyDescent="0.3">
      <c r="G50" s="147"/>
      <c r="H50" s="147"/>
      <c r="I50" s="147"/>
      <c r="L50" s="147"/>
      <c r="M50" s="147"/>
      <c r="N50" s="147"/>
      <c r="Q50" s="147"/>
      <c r="R50" s="147"/>
      <c r="S50" s="147"/>
      <c r="V50" s="147"/>
      <c r="W50" s="147"/>
      <c r="X50" s="147"/>
      <c r="AA50" s="147"/>
      <c r="AB50" s="147"/>
      <c r="AC50" s="147"/>
      <c r="AF50" s="147"/>
      <c r="AG50" s="147"/>
      <c r="AH50" s="147"/>
      <c r="AK50" s="147"/>
      <c r="AL50" s="147"/>
      <c r="AM50" s="147"/>
      <c r="AP50" s="147"/>
      <c r="AQ50" s="147"/>
      <c r="AR50" s="147"/>
      <c r="AU50" s="147"/>
      <c r="AV50" s="147"/>
      <c r="AW50" s="147"/>
      <c r="AZ50" s="147"/>
      <c r="BA50" s="147"/>
      <c r="BB50" s="147"/>
      <c r="BE50" s="147"/>
      <c r="BF50" s="147"/>
      <c r="BG50" s="147"/>
      <c r="BJ50" s="147"/>
      <c r="BK50" s="147"/>
      <c r="BL50" s="147"/>
      <c r="BO50" s="147"/>
      <c r="BP50" s="147"/>
      <c r="BQ50" s="147"/>
      <c r="BT50" s="147"/>
      <c r="BU50" s="147"/>
      <c r="BV50" s="147"/>
      <c r="BY50" s="147"/>
      <c r="BZ50" s="147"/>
      <c r="CA50" s="147"/>
      <c r="CD50" s="147"/>
      <c r="CE50" s="147"/>
      <c r="CF50" s="147"/>
    </row>
    <row r="51" spans="3:85" x14ac:dyDescent="0.3">
      <c r="G51" s="147"/>
      <c r="H51" s="147"/>
      <c r="I51" s="147"/>
      <c r="L51" s="147"/>
      <c r="M51" s="147"/>
      <c r="N51" s="147"/>
      <c r="Q51" s="147"/>
      <c r="R51" s="147"/>
      <c r="S51" s="147"/>
      <c r="V51" s="147"/>
      <c r="W51" s="147"/>
      <c r="X51" s="147"/>
      <c r="AA51" s="147"/>
      <c r="AB51" s="147"/>
      <c r="AC51" s="147"/>
      <c r="AF51" s="147"/>
      <c r="AG51" s="147"/>
      <c r="AH51" s="147"/>
      <c r="AK51" s="147"/>
      <c r="AL51" s="147"/>
      <c r="AM51" s="147"/>
      <c r="AP51" s="147"/>
      <c r="AQ51" s="147"/>
      <c r="AR51" s="147"/>
      <c r="AU51" s="147"/>
      <c r="AV51" s="147"/>
      <c r="AW51" s="147"/>
      <c r="AZ51" s="147"/>
      <c r="BA51" s="147"/>
      <c r="BB51" s="147"/>
      <c r="BE51" s="147"/>
      <c r="BF51" s="147"/>
      <c r="BG51" s="147"/>
      <c r="BJ51" s="147"/>
      <c r="BK51" s="147"/>
      <c r="BL51" s="147"/>
      <c r="BO51" s="147"/>
      <c r="BP51" s="147"/>
      <c r="BQ51" s="147"/>
      <c r="BT51" s="147"/>
      <c r="BU51" s="147"/>
      <c r="BV51" s="147"/>
      <c r="BY51" s="147"/>
      <c r="BZ51" s="147"/>
      <c r="CA51" s="147"/>
      <c r="CD51" s="147"/>
      <c r="CE51" s="147"/>
      <c r="CF51" s="147"/>
    </row>
    <row r="52" spans="3:85" ht="14" customHeight="1" x14ac:dyDescent="0.3">
      <c r="G52" s="147"/>
      <c r="H52" s="147"/>
      <c r="I52" s="147"/>
      <c r="L52" s="147"/>
      <c r="M52" s="147"/>
      <c r="N52" s="147"/>
      <c r="Q52" s="147"/>
      <c r="R52" s="147"/>
      <c r="S52" s="147"/>
      <c r="V52" s="147"/>
      <c r="W52" s="147"/>
      <c r="X52" s="147"/>
      <c r="AA52" s="147"/>
      <c r="AB52" s="147"/>
      <c r="AC52" s="147"/>
      <c r="AF52" s="147"/>
      <c r="AG52" s="147"/>
      <c r="AH52" s="147"/>
      <c r="AK52" s="147"/>
      <c r="AL52" s="147"/>
      <c r="AM52" s="147"/>
      <c r="AP52" s="147"/>
      <c r="AQ52" s="147"/>
      <c r="AR52" s="147"/>
      <c r="AU52" s="147"/>
      <c r="AV52" s="147"/>
      <c r="AW52" s="147"/>
      <c r="AZ52" s="147"/>
      <c r="BA52" s="147"/>
      <c r="BB52" s="147"/>
      <c r="BE52" s="147"/>
      <c r="BF52" s="147"/>
      <c r="BG52" s="147"/>
      <c r="BJ52" s="147"/>
      <c r="BK52" s="147"/>
      <c r="BL52" s="147"/>
      <c r="BO52" s="147"/>
      <c r="BP52" s="147"/>
      <c r="BQ52" s="147"/>
      <c r="BT52" s="147"/>
      <c r="BU52" s="147"/>
      <c r="BV52" s="147"/>
      <c r="BY52" s="147"/>
      <c r="BZ52" s="147"/>
      <c r="CA52" s="147"/>
      <c r="CD52" s="147"/>
      <c r="CE52" s="147"/>
      <c r="CF52" s="147"/>
    </row>
    <row r="53" spans="3:85" ht="14" customHeight="1" x14ac:dyDescent="0.3">
      <c r="G53" s="147"/>
      <c r="H53" s="147"/>
      <c r="I53" s="147"/>
      <c r="L53" s="147"/>
      <c r="M53" s="147"/>
      <c r="N53" s="147"/>
      <c r="Q53" s="147"/>
      <c r="R53" s="147"/>
      <c r="S53" s="147"/>
      <c r="V53" s="147"/>
      <c r="W53" s="147"/>
      <c r="X53" s="147"/>
      <c r="AA53" s="147"/>
      <c r="AB53" s="147"/>
      <c r="AC53" s="147"/>
      <c r="AF53" s="147"/>
      <c r="AG53" s="147"/>
      <c r="AH53" s="147"/>
      <c r="AK53" s="147"/>
      <c r="AL53" s="147"/>
      <c r="AM53" s="147"/>
      <c r="AP53" s="147"/>
      <c r="AQ53" s="147"/>
      <c r="AR53" s="147"/>
      <c r="AU53" s="147"/>
      <c r="AV53" s="147"/>
      <c r="AW53" s="147"/>
      <c r="AZ53" s="147"/>
      <c r="BA53" s="147"/>
      <c r="BB53" s="147"/>
      <c r="BE53" s="147"/>
      <c r="BF53" s="147"/>
      <c r="BG53" s="147"/>
      <c r="BJ53" s="147"/>
      <c r="BK53" s="147"/>
      <c r="BL53" s="147"/>
      <c r="BO53" s="147"/>
      <c r="BP53" s="147"/>
      <c r="BQ53" s="147"/>
      <c r="BT53" s="147"/>
      <c r="BU53" s="147"/>
      <c r="BV53" s="147"/>
      <c r="BY53" s="147"/>
      <c r="BZ53" s="147"/>
      <c r="CA53" s="147"/>
      <c r="CD53" s="147"/>
      <c r="CE53" s="147"/>
      <c r="CF53" s="147"/>
    </row>
    <row r="54" spans="3:85" ht="14" customHeight="1" x14ac:dyDescent="0.3">
      <c r="G54" s="147"/>
      <c r="H54" s="147"/>
      <c r="I54" s="147"/>
      <c r="J54" s="45">
        <f>IF(I53=Asetukset!$H$27,H53,IF(I53=Asetukset!$H$28,H53*60,IF(I53=Asetukset!$H$29,H53*60*8,H53*60*8*5)))</f>
        <v>0</v>
      </c>
      <c r="L54" s="147"/>
      <c r="M54" s="147"/>
      <c r="N54" s="147"/>
      <c r="O54" s="45">
        <f>IF(N53=Asetukset!$H$27,M53,IF(N53=Asetukset!$H$28,M53*60,IF(N53=Asetukset!$H$29,M53*60*8,M53*60*8*5)))</f>
        <v>0</v>
      </c>
      <c r="Q54" s="147"/>
      <c r="R54" s="147"/>
      <c r="S54" s="147"/>
      <c r="T54" s="45">
        <f>IF(S53=Asetukset!$H$27,R53,IF(S53=Asetukset!$H$28,R53*60,IF(S53=Asetukset!$H$29,R53*60*8,R53*60*8*5)))</f>
        <v>0</v>
      </c>
      <c r="V54" s="147"/>
      <c r="W54" s="147"/>
      <c r="X54" s="147"/>
      <c r="Y54" s="45">
        <f>IF(X53=Asetukset!$H$27,W53,IF(X53=Asetukset!$H$28,W53*60,IF(X53=Asetukset!$H$29,W53*60*8,W53*60*8*5)))</f>
        <v>0</v>
      </c>
      <c r="AA54" s="147"/>
      <c r="AB54" s="147"/>
      <c r="AC54" s="147"/>
      <c r="AD54" s="45">
        <f>IF(AC53=Asetukset!$H$27,AB53,IF(AC53=Asetukset!$H$28,AB53*60,IF(AC53=Asetukset!$H$29,AB53*60*8,AB53*60*8*5)))</f>
        <v>0</v>
      </c>
      <c r="AF54" s="147"/>
      <c r="AG54" s="147"/>
      <c r="AH54" s="147"/>
      <c r="AI54" s="45">
        <f>IF(AH53=Asetukset!$H$27,AG53,IF(AH53=Asetukset!$H$28,AG53*60,IF(AH53=Asetukset!$H$29,AG53*60*8,AG53*60*8*5)))</f>
        <v>0</v>
      </c>
      <c r="AK54" s="147"/>
      <c r="AL54" s="147"/>
      <c r="AM54" s="147"/>
      <c r="AN54" s="45">
        <f>IF(AM53=Asetukset!$H$27,AL53,IF(AM53=Asetukset!$H$28,AL53*60,IF(AM53=Asetukset!$H$29,AL53*60*8,AL53*60*8*5)))</f>
        <v>0</v>
      </c>
      <c r="AP54" s="147"/>
      <c r="AQ54" s="147"/>
      <c r="AR54" s="147"/>
      <c r="AS54" s="45">
        <f>IF(AR53=Asetukset!$H$27,AQ53,IF(AR53=Asetukset!$H$28,AQ53*60,IF(AR53=Asetukset!$H$29,AQ53*60*8,AQ53*60*8*5)))</f>
        <v>0</v>
      </c>
      <c r="AU54" s="147"/>
      <c r="AV54" s="147"/>
      <c r="AW54" s="147"/>
      <c r="AX54" s="45">
        <f>IF(AW53=Asetukset!$H$27,AV53,IF(AW53=Asetukset!$H$28,AV53*60,IF(AW53=Asetukset!$H$29,AV53*60*8,AV53*60*8*5)))</f>
        <v>0</v>
      </c>
      <c r="AZ54" s="147"/>
      <c r="BA54" s="147"/>
      <c r="BB54" s="147"/>
      <c r="BC54" s="45">
        <f>IF(BB53=Asetukset!$H$27,BA53,IF(BB53=Asetukset!$H$28,BA53*60,IF(BB53=Asetukset!$H$29,BA53*60*8,BA53*60*8*5)))</f>
        <v>0</v>
      </c>
      <c r="BE54" s="147"/>
      <c r="BF54" s="147"/>
      <c r="BG54" s="147"/>
      <c r="BH54" s="45">
        <f>IF(BG53=Asetukset!$H$27,BF53,IF(BG53=Asetukset!$H$28,BF53*60,IF(BG53=Asetukset!$H$29,BF53*60*8,BF53*60*8*5)))</f>
        <v>0</v>
      </c>
      <c r="BJ54" s="147"/>
      <c r="BK54" s="147"/>
      <c r="BL54" s="147"/>
      <c r="BM54" s="45">
        <f>IF(BL53=Asetukset!$H$27,BK53,IF(BL53=Asetukset!$H$28,BK53*60,IF(BL53=Asetukset!$H$29,BK53*60*8,BK53*60*8*5)))</f>
        <v>0</v>
      </c>
      <c r="BO54" s="147"/>
      <c r="BP54" s="147"/>
      <c r="BQ54" s="147"/>
      <c r="BR54" s="45">
        <f>IF(BQ53=Asetukset!$H$27,BP53,IF(BQ53=Asetukset!$H$28,BP53*60,IF(BQ53=Asetukset!$H$29,BP53*60*8,BP53*60*8*5)))</f>
        <v>0</v>
      </c>
      <c r="BT54" s="147"/>
      <c r="BU54" s="147"/>
      <c r="BV54" s="147"/>
      <c r="BW54" s="45">
        <f>IF(BV53=Asetukset!$H$27,BU53,IF(BV53=Asetukset!$H$28,BU53*60,IF(BV53=Asetukset!$H$29,BU53*60*8,BU53*60*8*5)))</f>
        <v>0</v>
      </c>
      <c r="BY54" s="147"/>
      <c r="BZ54" s="147"/>
      <c r="CA54" s="147"/>
      <c r="CB54" s="45">
        <f>IF(CA53=Asetukset!$H$27,BZ53,IF(CA53=Asetukset!$H$28,BZ53*60,IF(CA53=Asetukset!$H$29,BZ53*60*8,BZ53*60*8*5)))</f>
        <v>0</v>
      </c>
      <c r="CD54" s="147"/>
      <c r="CE54" s="147"/>
      <c r="CF54" s="147"/>
      <c r="CG54" s="45">
        <f>IF(CF53=Asetukset!$H$27,CE53,IF(CF53=Asetukset!$H$28,CE53*60,IF(CF53=Asetukset!$H$29,CE53*60*8,CE53*60*8*5)))</f>
        <v>0</v>
      </c>
    </row>
    <row r="55" spans="3:85" x14ac:dyDescent="0.3">
      <c r="G55" s="147"/>
      <c r="H55" s="147"/>
      <c r="I55" s="147"/>
      <c r="L55" s="147"/>
      <c r="M55" s="147"/>
      <c r="N55" s="147"/>
      <c r="Q55" s="147"/>
      <c r="R55" s="147"/>
      <c r="S55" s="147"/>
      <c r="V55" s="147"/>
      <c r="W55" s="147"/>
      <c r="X55" s="147"/>
      <c r="AA55" s="147"/>
      <c r="AB55" s="147"/>
      <c r="AC55" s="147"/>
      <c r="AF55" s="147"/>
      <c r="AG55" s="147"/>
      <c r="AH55" s="147"/>
      <c r="AK55" s="147"/>
      <c r="AL55" s="147"/>
      <c r="AM55" s="147"/>
      <c r="AP55" s="147"/>
      <c r="AQ55" s="147"/>
      <c r="AR55" s="147"/>
      <c r="AU55" s="147"/>
      <c r="AV55" s="147"/>
      <c r="AW55" s="147"/>
      <c r="AZ55" s="147"/>
      <c r="BA55" s="147"/>
      <c r="BB55" s="147"/>
      <c r="BE55" s="147"/>
      <c r="BF55" s="147"/>
      <c r="BG55" s="147"/>
      <c r="BJ55" s="147"/>
      <c r="BK55" s="147"/>
      <c r="BL55" s="147"/>
      <c r="BO55" s="147"/>
      <c r="BP55" s="147"/>
      <c r="BQ55" s="147"/>
      <c r="BT55" s="147"/>
      <c r="BU55" s="147"/>
      <c r="BV55" s="147"/>
      <c r="BY55" s="147"/>
      <c r="BZ55" s="147"/>
      <c r="CA55" s="147"/>
      <c r="CD55" s="147"/>
      <c r="CE55" s="147"/>
      <c r="CF55" s="147"/>
    </row>
    <row r="56" spans="3:85" ht="14" customHeight="1" x14ac:dyDescent="0.3">
      <c r="G56" s="147"/>
      <c r="H56" s="147"/>
      <c r="I56" s="147"/>
      <c r="L56" s="147"/>
      <c r="M56" s="147"/>
      <c r="N56" s="147"/>
      <c r="Q56" s="147"/>
      <c r="R56" s="147"/>
      <c r="S56" s="147"/>
      <c r="V56" s="147"/>
      <c r="W56" s="147"/>
      <c r="X56" s="147"/>
      <c r="AA56" s="147"/>
      <c r="AB56" s="147"/>
      <c r="AC56" s="147"/>
      <c r="AF56" s="147"/>
      <c r="AG56" s="147"/>
      <c r="AH56" s="147"/>
      <c r="AK56" s="147"/>
      <c r="AL56" s="147"/>
      <c r="AM56" s="147"/>
      <c r="AP56" s="147"/>
      <c r="AQ56" s="147"/>
      <c r="AR56" s="147"/>
      <c r="AU56" s="147"/>
      <c r="AV56" s="147"/>
      <c r="AW56" s="147"/>
      <c r="AZ56" s="147"/>
      <c r="BA56" s="147"/>
      <c r="BB56" s="147"/>
      <c r="BE56" s="147"/>
      <c r="BF56" s="147"/>
      <c r="BG56" s="147"/>
      <c r="BJ56" s="147"/>
      <c r="BK56" s="147"/>
      <c r="BL56" s="147"/>
      <c r="BO56" s="147"/>
      <c r="BP56" s="147"/>
      <c r="BQ56" s="147"/>
      <c r="BT56" s="147"/>
      <c r="BU56" s="147"/>
      <c r="BV56" s="147"/>
      <c r="BY56" s="147"/>
      <c r="BZ56" s="147"/>
      <c r="CA56" s="147"/>
      <c r="CD56" s="147"/>
      <c r="CE56" s="147"/>
      <c r="CF56" s="147"/>
    </row>
    <row r="57" spans="3:85" ht="14" customHeight="1" x14ac:dyDescent="0.3">
      <c r="G57" s="147"/>
      <c r="H57" s="147"/>
      <c r="I57" s="147"/>
      <c r="L57" s="147"/>
      <c r="M57" s="147"/>
      <c r="N57" s="147"/>
      <c r="Q57" s="147"/>
      <c r="R57" s="147"/>
      <c r="S57" s="147"/>
      <c r="V57" s="147"/>
      <c r="W57" s="147"/>
      <c r="X57" s="147"/>
      <c r="AA57" s="147"/>
      <c r="AB57" s="147"/>
      <c r="AC57" s="147"/>
      <c r="AF57" s="147"/>
      <c r="AG57" s="147"/>
      <c r="AH57" s="147"/>
      <c r="AK57" s="147"/>
      <c r="AL57" s="147"/>
      <c r="AM57" s="147"/>
      <c r="AP57" s="147"/>
      <c r="AQ57" s="147"/>
      <c r="AR57" s="147"/>
      <c r="AU57" s="147"/>
      <c r="AV57" s="147"/>
      <c r="AW57" s="147"/>
      <c r="AZ57" s="147"/>
      <c r="BA57" s="147"/>
      <c r="BB57" s="147"/>
      <c r="BE57" s="147"/>
      <c r="BF57" s="147"/>
      <c r="BG57" s="147"/>
      <c r="BJ57" s="147"/>
      <c r="BK57" s="147"/>
      <c r="BL57" s="147"/>
      <c r="BO57" s="147"/>
      <c r="BP57" s="147"/>
      <c r="BQ57" s="147"/>
      <c r="BT57" s="147"/>
      <c r="BU57" s="147"/>
      <c r="BV57" s="147"/>
      <c r="BY57" s="147"/>
      <c r="BZ57" s="147"/>
      <c r="CA57" s="147"/>
      <c r="CD57" s="147"/>
      <c r="CE57" s="147"/>
      <c r="CF57" s="147"/>
    </row>
    <row r="58" spans="3:85" x14ac:dyDescent="0.3">
      <c r="G58" s="120"/>
      <c r="H58" s="120"/>
      <c r="I58" s="120"/>
      <c r="L58" s="120"/>
      <c r="M58" s="120"/>
      <c r="N58" s="120"/>
      <c r="Q58" s="120"/>
      <c r="R58" s="120"/>
      <c r="S58" s="120"/>
      <c r="V58" s="120"/>
      <c r="W58" s="120"/>
      <c r="X58" s="120"/>
      <c r="AA58" s="120"/>
      <c r="AB58" s="120"/>
      <c r="AC58" s="120"/>
      <c r="AF58" s="120"/>
      <c r="AG58" s="120"/>
      <c r="AH58" s="120"/>
      <c r="AK58" s="120"/>
      <c r="AL58" s="120"/>
      <c r="AM58" s="120"/>
      <c r="AP58" s="120"/>
      <c r="AQ58" s="120"/>
      <c r="AR58" s="120"/>
      <c r="AU58" s="120"/>
      <c r="AV58" s="120"/>
      <c r="AW58" s="120"/>
      <c r="AZ58" s="120"/>
      <c r="BA58" s="120"/>
      <c r="BB58" s="120"/>
      <c r="BE58" s="120"/>
      <c r="BF58" s="120"/>
      <c r="BG58" s="120"/>
      <c r="BJ58" s="120"/>
      <c r="BK58" s="120"/>
      <c r="BL58" s="120"/>
      <c r="BO58" s="120"/>
      <c r="BP58" s="120"/>
      <c r="BQ58" s="120"/>
      <c r="BT58" s="120"/>
      <c r="BU58" s="120"/>
      <c r="BV58" s="120"/>
      <c r="BY58" s="120"/>
      <c r="BZ58" s="120"/>
      <c r="CA58" s="120"/>
      <c r="CD58" s="120"/>
      <c r="CE58" s="120"/>
      <c r="CF58" s="120"/>
    </row>
    <row r="59" spans="3:85" x14ac:dyDescent="0.3">
      <c r="G59" s="147" t="s">
        <v>44</v>
      </c>
      <c r="H59" s="147"/>
      <c r="I59" s="147"/>
      <c r="L59" s="147" t="s">
        <v>44</v>
      </c>
      <c r="M59" s="147"/>
      <c r="N59" s="147"/>
      <c r="Q59" s="147" t="s">
        <v>44</v>
      </c>
      <c r="R59" s="147"/>
      <c r="S59" s="147"/>
      <c r="V59" s="147" t="s">
        <v>44</v>
      </c>
      <c r="W59" s="147"/>
      <c r="X59" s="147"/>
      <c r="AA59" s="147" t="s">
        <v>44</v>
      </c>
      <c r="AB59" s="147"/>
      <c r="AC59" s="147"/>
      <c r="AF59" s="147" t="s">
        <v>44</v>
      </c>
      <c r="AG59" s="147"/>
      <c r="AH59" s="147"/>
      <c r="AK59" s="147" t="s">
        <v>44</v>
      </c>
      <c r="AL59" s="147"/>
      <c r="AM59" s="147"/>
      <c r="AP59" s="147" t="s">
        <v>44</v>
      </c>
      <c r="AQ59" s="147"/>
      <c r="AR59" s="147"/>
      <c r="AU59" s="147" t="s">
        <v>44</v>
      </c>
      <c r="AV59" s="147"/>
      <c r="AW59" s="147"/>
      <c r="AZ59" s="147" t="s">
        <v>44</v>
      </c>
      <c r="BA59" s="147"/>
      <c r="BB59" s="147"/>
      <c r="BE59" s="147" t="s">
        <v>44</v>
      </c>
      <c r="BF59" s="147"/>
      <c r="BG59" s="147"/>
      <c r="BJ59" s="147" t="s">
        <v>44</v>
      </c>
      <c r="BK59" s="147"/>
      <c r="BL59" s="147"/>
      <c r="BO59" s="147" t="s">
        <v>44</v>
      </c>
      <c r="BP59" s="147"/>
      <c r="BQ59" s="147"/>
      <c r="BT59" s="147" t="s">
        <v>44</v>
      </c>
      <c r="BU59" s="147"/>
      <c r="BV59" s="147"/>
      <c r="BY59" s="147" t="s">
        <v>44</v>
      </c>
      <c r="BZ59" s="147"/>
      <c r="CA59" s="147"/>
      <c r="CD59" s="147" t="s">
        <v>44</v>
      </c>
      <c r="CE59" s="147"/>
      <c r="CF59" s="147"/>
    </row>
    <row r="60" spans="3:85" ht="14" customHeight="1" x14ac:dyDescent="0.3">
      <c r="G60" s="147"/>
      <c r="H60" s="147"/>
      <c r="I60" s="147"/>
      <c r="L60" s="147"/>
      <c r="M60" s="147"/>
      <c r="N60" s="147"/>
      <c r="Q60" s="147"/>
      <c r="R60" s="147"/>
      <c r="S60" s="147"/>
      <c r="V60" s="147"/>
      <c r="W60" s="147"/>
      <c r="X60" s="147"/>
      <c r="AA60" s="147"/>
      <c r="AB60" s="147"/>
      <c r="AC60" s="147"/>
      <c r="AF60" s="147"/>
      <c r="AG60" s="147"/>
      <c r="AH60" s="147"/>
      <c r="AK60" s="147"/>
      <c r="AL60" s="147"/>
      <c r="AM60" s="147"/>
      <c r="AP60" s="147"/>
      <c r="AQ60" s="147"/>
      <c r="AR60" s="147"/>
      <c r="AU60" s="147"/>
      <c r="AV60" s="147"/>
      <c r="AW60" s="147"/>
      <c r="AZ60" s="147"/>
      <c r="BA60" s="147"/>
      <c r="BB60" s="147"/>
      <c r="BE60" s="147"/>
      <c r="BF60" s="147"/>
      <c r="BG60" s="147"/>
      <c r="BJ60" s="147"/>
      <c r="BK60" s="147"/>
      <c r="BL60" s="147"/>
      <c r="BO60" s="147"/>
      <c r="BP60" s="147"/>
      <c r="BQ60" s="147"/>
      <c r="BT60" s="147"/>
      <c r="BU60" s="147"/>
      <c r="BV60" s="147"/>
      <c r="BY60" s="147"/>
      <c r="BZ60" s="147"/>
      <c r="CA60" s="147"/>
      <c r="CD60" s="147"/>
      <c r="CE60" s="147"/>
      <c r="CF60" s="147"/>
    </row>
    <row r="61" spans="3:85" x14ac:dyDescent="0.3">
      <c r="C61" s="3" t="s">
        <v>113</v>
      </c>
      <c r="G61" s="147"/>
      <c r="H61" s="147"/>
      <c r="I61" s="147"/>
      <c r="L61" s="147"/>
      <c r="M61" s="147"/>
      <c r="N61" s="147"/>
      <c r="Q61" s="147"/>
      <c r="R61" s="147"/>
      <c r="S61" s="147"/>
      <c r="V61" s="147"/>
      <c r="W61" s="147"/>
      <c r="X61" s="147"/>
      <c r="AA61" s="147"/>
      <c r="AB61" s="147"/>
      <c r="AC61" s="147"/>
      <c r="AF61" s="147"/>
      <c r="AG61" s="147"/>
      <c r="AH61" s="147"/>
      <c r="AK61" s="147"/>
      <c r="AL61" s="147"/>
      <c r="AM61" s="147"/>
      <c r="AP61" s="147"/>
      <c r="AQ61" s="147"/>
      <c r="AR61" s="147"/>
      <c r="AU61" s="147"/>
      <c r="AV61" s="147"/>
      <c r="AW61" s="147"/>
      <c r="AZ61" s="147"/>
      <c r="BA61" s="147"/>
      <c r="BB61" s="147"/>
      <c r="BE61" s="147"/>
      <c r="BF61" s="147"/>
      <c r="BG61" s="147"/>
      <c r="BJ61" s="147"/>
      <c r="BK61" s="147"/>
      <c r="BL61" s="147"/>
      <c r="BO61" s="147"/>
      <c r="BP61" s="147"/>
      <c r="BQ61" s="147"/>
      <c r="BT61" s="147"/>
      <c r="BU61" s="147"/>
      <c r="BV61" s="147"/>
      <c r="BY61" s="147"/>
      <c r="BZ61" s="147"/>
      <c r="CA61" s="147"/>
      <c r="CD61" s="147"/>
      <c r="CE61" s="147"/>
      <c r="CF61" s="147"/>
    </row>
    <row r="62" spans="3:85" x14ac:dyDescent="0.3">
      <c r="G62" s="147"/>
      <c r="H62" s="147"/>
      <c r="I62" s="147"/>
      <c r="L62" s="147"/>
      <c r="M62" s="147"/>
      <c r="N62" s="147"/>
      <c r="Q62" s="147"/>
      <c r="R62" s="147"/>
      <c r="S62" s="147"/>
      <c r="V62" s="147"/>
      <c r="W62" s="147"/>
      <c r="X62" s="147"/>
      <c r="AA62" s="147"/>
      <c r="AB62" s="147"/>
      <c r="AC62" s="147"/>
      <c r="AF62" s="147"/>
      <c r="AG62" s="147"/>
      <c r="AH62" s="147"/>
      <c r="AK62" s="147"/>
      <c r="AL62" s="147"/>
      <c r="AM62" s="147"/>
      <c r="AP62" s="147"/>
      <c r="AQ62" s="147"/>
      <c r="AR62" s="147"/>
      <c r="AU62" s="147"/>
      <c r="AV62" s="147"/>
      <c r="AW62" s="147"/>
      <c r="AZ62" s="147"/>
      <c r="BA62" s="147"/>
      <c r="BB62" s="147"/>
      <c r="BE62" s="147"/>
      <c r="BF62" s="147"/>
      <c r="BG62" s="147"/>
      <c r="BJ62" s="147"/>
      <c r="BK62" s="147"/>
      <c r="BL62" s="147"/>
      <c r="BO62" s="147"/>
      <c r="BP62" s="147"/>
      <c r="BQ62" s="147"/>
      <c r="BT62" s="147"/>
      <c r="BU62" s="147"/>
      <c r="BV62" s="147"/>
      <c r="BY62" s="147"/>
      <c r="BZ62" s="147"/>
      <c r="CA62" s="147"/>
      <c r="CD62" s="147"/>
      <c r="CE62" s="147"/>
      <c r="CF62" s="147"/>
    </row>
    <row r="63" spans="3:85" ht="14" customHeight="1" x14ac:dyDescent="0.3">
      <c r="G63" s="147"/>
      <c r="H63" s="147"/>
      <c r="I63" s="147"/>
      <c r="L63" s="147"/>
      <c r="M63" s="147"/>
      <c r="N63" s="147"/>
      <c r="Q63" s="147"/>
      <c r="R63" s="147"/>
      <c r="S63" s="147"/>
      <c r="V63" s="147"/>
      <c r="W63" s="147"/>
      <c r="X63" s="147"/>
      <c r="AA63" s="147"/>
      <c r="AB63" s="147"/>
      <c r="AC63" s="147"/>
      <c r="AF63" s="147"/>
      <c r="AG63" s="147"/>
      <c r="AH63" s="147"/>
      <c r="AK63" s="147"/>
      <c r="AL63" s="147"/>
      <c r="AM63" s="147"/>
      <c r="AP63" s="147"/>
      <c r="AQ63" s="147"/>
      <c r="AR63" s="147"/>
      <c r="AU63" s="147"/>
      <c r="AV63" s="147"/>
      <c r="AW63" s="147"/>
      <c r="AZ63" s="147"/>
      <c r="BA63" s="147"/>
      <c r="BB63" s="147"/>
      <c r="BE63" s="147"/>
      <c r="BF63" s="147"/>
      <c r="BG63" s="147"/>
      <c r="BJ63" s="147"/>
      <c r="BK63" s="147"/>
      <c r="BL63" s="147"/>
      <c r="BO63" s="147"/>
      <c r="BP63" s="147"/>
      <c r="BQ63" s="147"/>
      <c r="BT63" s="147"/>
      <c r="BU63" s="147"/>
      <c r="BV63" s="147"/>
      <c r="BY63" s="147"/>
      <c r="BZ63" s="147"/>
      <c r="CA63" s="147"/>
      <c r="CD63" s="147"/>
      <c r="CE63" s="147"/>
      <c r="CF63" s="147"/>
    </row>
    <row r="64" spans="3:85" ht="14" customHeight="1" x14ac:dyDescent="0.3">
      <c r="G64" s="147"/>
      <c r="H64" s="147"/>
      <c r="I64" s="147"/>
      <c r="L64" s="147"/>
      <c r="M64" s="147"/>
      <c r="N64" s="147"/>
      <c r="Q64" s="147"/>
      <c r="R64" s="147"/>
      <c r="S64" s="147"/>
      <c r="V64" s="147"/>
      <c r="W64" s="147"/>
      <c r="X64" s="147"/>
      <c r="AA64" s="147"/>
      <c r="AB64" s="147"/>
      <c r="AC64" s="147"/>
      <c r="AF64" s="147"/>
      <c r="AG64" s="147"/>
      <c r="AH64" s="147"/>
      <c r="AK64" s="147"/>
      <c r="AL64" s="147"/>
      <c r="AM64" s="147"/>
      <c r="AP64" s="147"/>
      <c r="AQ64" s="147"/>
      <c r="AR64" s="147"/>
      <c r="AU64" s="147"/>
      <c r="AV64" s="147"/>
      <c r="AW64" s="147"/>
      <c r="AZ64" s="147"/>
      <c r="BA64" s="147"/>
      <c r="BB64" s="147"/>
      <c r="BE64" s="147"/>
      <c r="BF64" s="147"/>
      <c r="BG64" s="147"/>
      <c r="BJ64" s="147"/>
      <c r="BK64" s="147"/>
      <c r="BL64" s="147"/>
      <c r="BO64" s="147"/>
      <c r="BP64" s="147"/>
      <c r="BQ64" s="147"/>
      <c r="BT64" s="147"/>
      <c r="BU64" s="147"/>
      <c r="BV64" s="147"/>
      <c r="BY64" s="147"/>
      <c r="BZ64" s="147"/>
      <c r="CA64" s="147"/>
      <c r="CD64" s="147"/>
      <c r="CE64" s="147"/>
      <c r="CF64" s="147"/>
    </row>
    <row r="65" spans="3:85" ht="14" customHeight="1" x14ac:dyDescent="0.3">
      <c r="G65" s="147"/>
      <c r="H65" s="147"/>
      <c r="I65" s="147"/>
      <c r="J65" s="45">
        <f>IF(I64=Asetukset!$H$27,H64,IF(I64=Asetukset!$H$28,H64*60,IF(I64=Asetukset!$H$29,H64*60*8,H64*60*8*5)))</f>
        <v>0</v>
      </c>
      <c r="L65" s="147"/>
      <c r="M65" s="147"/>
      <c r="N65" s="147"/>
      <c r="O65" s="45">
        <f>IF(N64=Asetukset!$H$27,M64,IF(N64=Asetukset!$H$28,M64*60,IF(N64=Asetukset!$H$29,M64*60*8,M64*60*8*5)))</f>
        <v>0</v>
      </c>
      <c r="Q65" s="147"/>
      <c r="R65" s="147"/>
      <c r="S65" s="147"/>
      <c r="T65" s="45">
        <f>IF(S64=Asetukset!$H$27,R64,IF(S64=Asetukset!$H$28,R64*60,IF(S64=Asetukset!$H$29,R64*60*8,R64*60*8*5)))</f>
        <v>0</v>
      </c>
      <c r="V65" s="147"/>
      <c r="W65" s="147"/>
      <c r="X65" s="147"/>
      <c r="Y65" s="45">
        <f>IF(X64=Asetukset!$H$27,W64,IF(X64=Asetukset!$H$28,W64*60,IF(X64=Asetukset!$H$29,W64*60*8,W64*60*8*5)))</f>
        <v>0</v>
      </c>
      <c r="AA65" s="147"/>
      <c r="AB65" s="147"/>
      <c r="AC65" s="147"/>
      <c r="AD65" s="45">
        <f>IF(AC64=Asetukset!$H$27,AB64,IF(AC64=Asetukset!$H$28,AB64*60,IF(AC64=Asetukset!$H$29,AB64*60*8,AB64*60*8*5)))</f>
        <v>0</v>
      </c>
      <c r="AF65" s="147"/>
      <c r="AG65" s="147"/>
      <c r="AH65" s="147"/>
      <c r="AI65" s="45">
        <f>IF(AH64=Asetukset!$H$27,AG64,IF(AH64=Asetukset!$H$28,AG64*60,IF(AH64=Asetukset!$H$29,AG64*60*8,AG64*60*8*5)))</f>
        <v>0</v>
      </c>
      <c r="AK65" s="147"/>
      <c r="AL65" s="147"/>
      <c r="AM65" s="147"/>
      <c r="AN65" s="45">
        <f>IF(AM64=Asetukset!$H$27,AL64,IF(AM64=Asetukset!$H$28,AL64*60,IF(AM64=Asetukset!$H$29,AL64*60*8,AL64*60*8*5)))</f>
        <v>0</v>
      </c>
      <c r="AP65" s="147"/>
      <c r="AQ65" s="147"/>
      <c r="AR65" s="147"/>
      <c r="AS65" s="45">
        <f>IF(AR64=Asetukset!$H$27,AQ64,IF(AR64=Asetukset!$H$28,AQ64*60,IF(AR64=Asetukset!$H$29,AQ64*60*8,AQ64*60*8*5)))</f>
        <v>0</v>
      </c>
      <c r="AU65" s="147"/>
      <c r="AV65" s="147"/>
      <c r="AW65" s="147"/>
      <c r="AX65" s="45">
        <f>IF(AW64=Asetukset!$H$27,AV64,IF(AW64=Asetukset!$H$28,AV64*60,IF(AW64=Asetukset!$H$29,AV64*60*8,AV64*60*8*5)))</f>
        <v>0</v>
      </c>
      <c r="AZ65" s="147"/>
      <c r="BA65" s="147"/>
      <c r="BB65" s="147"/>
      <c r="BC65" s="45">
        <f>IF(BB64=Asetukset!$H$27,BA64,IF(BB64=Asetukset!$H$28,BA64*60,IF(BB64=Asetukset!$H$29,BA64*60*8,BA64*60*8*5)))</f>
        <v>0</v>
      </c>
      <c r="BE65" s="147"/>
      <c r="BF65" s="147"/>
      <c r="BG65" s="147"/>
      <c r="BH65" s="45">
        <f>IF(BG64=Asetukset!$H$27,BF64,IF(BG64=Asetukset!$H$28,BF64*60,IF(BG64=Asetukset!$H$29,BF64*60*8,BF64*60*8*5)))</f>
        <v>0</v>
      </c>
      <c r="BJ65" s="147"/>
      <c r="BK65" s="147"/>
      <c r="BL65" s="147"/>
      <c r="BM65" s="45">
        <f>IF(BL64=Asetukset!$H$27,BK64,IF(BL64=Asetukset!$H$28,BK64*60,IF(BL64=Asetukset!$H$29,BK64*60*8,BK64*60*8*5)))</f>
        <v>0</v>
      </c>
      <c r="BO65" s="147"/>
      <c r="BP65" s="147"/>
      <c r="BQ65" s="147"/>
      <c r="BR65" s="45">
        <f>IF(BQ64=Asetukset!$H$27,BP64,IF(BQ64=Asetukset!$H$28,BP64*60,IF(BQ64=Asetukset!$H$29,BP64*60*8,BP64*60*8*5)))</f>
        <v>0</v>
      </c>
      <c r="BT65" s="147"/>
      <c r="BU65" s="147"/>
      <c r="BV65" s="147"/>
      <c r="BW65" s="45">
        <f>IF(BV64=Asetukset!$H$27,BU64,IF(BV64=Asetukset!$H$28,BU64*60,IF(BV64=Asetukset!$H$29,BU64*60*8,BU64*60*8*5)))</f>
        <v>0</v>
      </c>
      <c r="BY65" s="147"/>
      <c r="BZ65" s="147"/>
      <c r="CA65" s="147"/>
      <c r="CB65" s="45">
        <f>IF(CA64=Asetukset!$H$27,BZ64,IF(CA64=Asetukset!$H$28,BZ64*60,IF(CA64=Asetukset!$H$29,BZ64*60*8,BZ64*60*8*5)))</f>
        <v>0</v>
      </c>
      <c r="CD65" s="147"/>
      <c r="CE65" s="147"/>
      <c r="CF65" s="147"/>
      <c r="CG65" s="45">
        <f>IF(CF64=Asetukset!$H$27,CE64,IF(CF64=Asetukset!$H$28,CE64*60,IF(CF64=Asetukset!$H$29,CE64*60*8,CE64*60*8*5)))</f>
        <v>0</v>
      </c>
    </row>
    <row r="66" spans="3:85" ht="14" customHeight="1" x14ac:dyDescent="0.3">
      <c r="G66" s="147"/>
      <c r="H66" s="147"/>
      <c r="I66" s="147"/>
      <c r="L66" s="147"/>
      <c r="M66" s="147"/>
      <c r="N66" s="147"/>
      <c r="Q66" s="147"/>
      <c r="R66" s="147"/>
      <c r="S66" s="147"/>
      <c r="V66" s="147"/>
      <c r="W66" s="147"/>
      <c r="X66" s="147"/>
      <c r="AA66" s="147"/>
      <c r="AB66" s="147"/>
      <c r="AC66" s="147"/>
      <c r="AF66" s="147"/>
      <c r="AG66" s="147"/>
      <c r="AH66" s="147"/>
      <c r="AK66" s="147"/>
      <c r="AL66" s="147"/>
      <c r="AM66" s="147"/>
      <c r="AP66" s="147"/>
      <c r="AQ66" s="147"/>
      <c r="AR66" s="147"/>
      <c r="AU66" s="147"/>
      <c r="AV66" s="147"/>
      <c r="AW66" s="147"/>
      <c r="AZ66" s="147"/>
      <c r="BA66" s="147"/>
      <c r="BB66" s="147"/>
      <c r="BE66" s="147"/>
      <c r="BF66" s="147"/>
      <c r="BG66" s="147"/>
      <c r="BJ66" s="147"/>
      <c r="BK66" s="147"/>
      <c r="BL66" s="147"/>
      <c r="BO66" s="147"/>
      <c r="BP66" s="147"/>
      <c r="BQ66" s="147"/>
      <c r="BT66" s="147"/>
      <c r="BU66" s="147"/>
      <c r="BV66" s="147"/>
      <c r="BY66" s="147"/>
      <c r="BZ66" s="147"/>
      <c r="CA66" s="147"/>
      <c r="CD66" s="147"/>
      <c r="CE66" s="147"/>
      <c r="CF66" s="147"/>
    </row>
    <row r="67" spans="3:85" ht="14" customHeight="1" x14ac:dyDescent="0.3">
      <c r="G67" s="147"/>
      <c r="H67" s="147"/>
      <c r="I67" s="147"/>
      <c r="L67" s="147"/>
      <c r="M67" s="147"/>
      <c r="N67" s="147"/>
      <c r="Q67" s="147"/>
      <c r="R67" s="147"/>
      <c r="S67" s="147"/>
      <c r="V67" s="147"/>
      <c r="W67" s="147"/>
      <c r="X67" s="147"/>
      <c r="AA67" s="147"/>
      <c r="AB67" s="147"/>
      <c r="AC67" s="147"/>
      <c r="AF67" s="147"/>
      <c r="AG67" s="147"/>
      <c r="AH67" s="147"/>
      <c r="AK67" s="147"/>
      <c r="AL67" s="147"/>
      <c r="AM67" s="147"/>
      <c r="AP67" s="147"/>
      <c r="AQ67" s="147"/>
      <c r="AR67" s="147"/>
      <c r="AU67" s="147"/>
      <c r="AV67" s="147"/>
      <c r="AW67" s="147"/>
      <c r="AZ67" s="147"/>
      <c r="BA67" s="147"/>
      <c r="BB67" s="147"/>
      <c r="BE67" s="147"/>
      <c r="BF67" s="147"/>
      <c r="BG67" s="147"/>
      <c r="BJ67" s="147"/>
      <c r="BK67" s="147"/>
      <c r="BL67" s="147"/>
      <c r="BO67" s="147"/>
      <c r="BP67" s="147"/>
      <c r="BQ67" s="147"/>
      <c r="BT67" s="147"/>
      <c r="BU67" s="147"/>
      <c r="BV67" s="147"/>
      <c r="BY67" s="147"/>
      <c r="BZ67" s="147"/>
      <c r="CA67" s="147"/>
      <c r="CD67" s="147"/>
      <c r="CE67" s="147"/>
      <c r="CF67" s="147"/>
    </row>
    <row r="68" spans="3:85" x14ac:dyDescent="0.3">
      <c r="C68" s="3" t="s">
        <v>114</v>
      </c>
      <c r="G68" s="147"/>
      <c r="H68" s="147"/>
      <c r="I68" s="147"/>
      <c r="L68" s="147"/>
      <c r="M68" s="147"/>
      <c r="N68" s="147"/>
      <c r="Q68" s="147"/>
      <c r="R68" s="147"/>
      <c r="S68" s="147"/>
      <c r="V68" s="147"/>
      <c r="W68" s="147"/>
      <c r="X68" s="147"/>
      <c r="AA68" s="147"/>
      <c r="AB68" s="147"/>
      <c r="AC68" s="147"/>
      <c r="AF68" s="147"/>
      <c r="AG68" s="147"/>
      <c r="AH68" s="147"/>
      <c r="AK68" s="147"/>
      <c r="AL68" s="147"/>
      <c r="AM68" s="147"/>
      <c r="AP68" s="147"/>
      <c r="AQ68" s="147"/>
      <c r="AR68" s="147"/>
      <c r="AU68" s="147"/>
      <c r="AV68" s="147"/>
      <c r="AW68" s="147"/>
      <c r="AZ68" s="147"/>
      <c r="BA68" s="147"/>
      <c r="BB68" s="147"/>
      <c r="BE68" s="147"/>
      <c r="BF68" s="147"/>
      <c r="BG68" s="147"/>
      <c r="BJ68" s="147"/>
      <c r="BK68" s="147"/>
      <c r="BL68" s="147"/>
      <c r="BO68" s="147"/>
      <c r="BP68" s="147"/>
      <c r="BQ68" s="147"/>
      <c r="BT68" s="147"/>
      <c r="BU68" s="147"/>
      <c r="BV68" s="147"/>
      <c r="BY68" s="147"/>
      <c r="BZ68" s="147"/>
      <c r="CA68" s="147"/>
      <c r="CD68" s="147"/>
      <c r="CE68" s="147"/>
      <c r="CF68" s="147"/>
    </row>
    <row r="69" spans="3:85" x14ac:dyDescent="0.3">
      <c r="G69" s="120"/>
      <c r="H69" s="120"/>
      <c r="I69" s="120"/>
      <c r="L69" s="120"/>
      <c r="M69" s="120"/>
      <c r="N69" s="120"/>
      <c r="Q69" s="120"/>
      <c r="R69" s="120"/>
      <c r="S69" s="120"/>
      <c r="V69" s="120"/>
      <c r="W69" s="120"/>
      <c r="X69" s="120"/>
      <c r="AA69" s="120"/>
      <c r="AB69" s="120"/>
      <c r="AC69" s="120"/>
      <c r="AF69" s="120"/>
      <c r="AG69" s="120"/>
      <c r="AH69" s="120"/>
      <c r="AK69" s="120"/>
      <c r="AL69" s="120"/>
      <c r="AM69" s="120"/>
      <c r="AP69" s="120"/>
      <c r="AQ69" s="120"/>
      <c r="AR69" s="120"/>
      <c r="AU69" s="120"/>
      <c r="AV69" s="120"/>
      <c r="AW69" s="120"/>
      <c r="AZ69" s="120"/>
      <c r="BA69" s="120"/>
      <c r="BB69" s="120"/>
      <c r="BE69" s="120"/>
      <c r="BF69" s="120"/>
      <c r="BG69" s="120"/>
      <c r="BJ69" s="120"/>
      <c r="BK69" s="120"/>
      <c r="BL69" s="120"/>
      <c r="BO69" s="120"/>
      <c r="BP69" s="120"/>
      <c r="BQ69" s="120"/>
      <c r="BT69" s="120"/>
      <c r="BU69" s="120"/>
      <c r="BV69" s="120"/>
      <c r="BY69" s="120"/>
      <c r="BZ69" s="120"/>
      <c r="CA69" s="120"/>
      <c r="CD69" s="120"/>
      <c r="CE69" s="120"/>
      <c r="CF69" s="120"/>
    </row>
    <row r="70" spans="3:85" x14ac:dyDescent="0.3">
      <c r="G70" s="147" t="s">
        <v>44</v>
      </c>
      <c r="H70" s="147"/>
      <c r="I70" s="147"/>
      <c r="L70" s="147" t="s">
        <v>44</v>
      </c>
      <c r="M70" s="147"/>
      <c r="N70" s="147"/>
      <c r="Q70" s="147" t="s">
        <v>44</v>
      </c>
      <c r="R70" s="147"/>
      <c r="S70" s="147"/>
      <c r="V70" s="147" t="s">
        <v>44</v>
      </c>
      <c r="W70" s="147"/>
      <c r="X70" s="147"/>
      <c r="AA70" s="147" t="s">
        <v>44</v>
      </c>
      <c r="AB70" s="147"/>
      <c r="AC70" s="147"/>
      <c r="AF70" s="147" t="s">
        <v>44</v>
      </c>
      <c r="AG70" s="147"/>
      <c r="AH70" s="147"/>
      <c r="AK70" s="147" t="s">
        <v>44</v>
      </c>
      <c r="AL70" s="147"/>
      <c r="AM70" s="147"/>
      <c r="AP70" s="147" t="s">
        <v>44</v>
      </c>
      <c r="AQ70" s="147"/>
      <c r="AR70" s="147"/>
      <c r="AU70" s="147" t="s">
        <v>44</v>
      </c>
      <c r="AV70" s="147"/>
      <c r="AW70" s="147"/>
      <c r="AZ70" s="147" t="s">
        <v>44</v>
      </c>
      <c r="BA70" s="147"/>
      <c r="BB70" s="147"/>
      <c r="BE70" s="147" t="s">
        <v>44</v>
      </c>
      <c r="BF70" s="147"/>
      <c r="BG70" s="147"/>
      <c r="BJ70" s="147" t="s">
        <v>44</v>
      </c>
      <c r="BK70" s="147"/>
      <c r="BL70" s="147"/>
      <c r="BO70" s="147" t="s">
        <v>44</v>
      </c>
      <c r="BP70" s="147"/>
      <c r="BQ70" s="147"/>
      <c r="BT70" s="147" t="s">
        <v>44</v>
      </c>
      <c r="BU70" s="147"/>
      <c r="BV70" s="147"/>
      <c r="BY70" s="147" t="s">
        <v>44</v>
      </c>
      <c r="BZ70" s="147"/>
      <c r="CA70" s="147"/>
      <c r="CD70" s="147" t="s">
        <v>44</v>
      </c>
      <c r="CE70" s="147"/>
      <c r="CF70" s="147"/>
    </row>
    <row r="71" spans="3:85" ht="14" customHeight="1" x14ac:dyDescent="0.3">
      <c r="G71" s="147"/>
      <c r="H71" s="147"/>
      <c r="I71" s="147"/>
      <c r="L71" s="147"/>
      <c r="M71" s="147"/>
      <c r="N71" s="147"/>
      <c r="Q71" s="147"/>
      <c r="R71" s="147"/>
      <c r="S71" s="147"/>
      <c r="V71" s="147"/>
      <c r="W71" s="147"/>
      <c r="X71" s="147"/>
      <c r="AA71" s="147"/>
      <c r="AB71" s="147"/>
      <c r="AC71" s="147"/>
      <c r="AF71" s="147"/>
      <c r="AG71" s="147"/>
      <c r="AH71" s="147"/>
      <c r="AK71" s="147"/>
      <c r="AL71" s="147"/>
      <c r="AM71" s="147"/>
      <c r="AP71" s="147"/>
      <c r="AQ71" s="147"/>
      <c r="AR71" s="147"/>
      <c r="AU71" s="147"/>
      <c r="AV71" s="147"/>
      <c r="AW71" s="147"/>
      <c r="AZ71" s="147"/>
      <c r="BA71" s="147"/>
      <c r="BB71" s="147"/>
      <c r="BE71" s="147"/>
      <c r="BF71" s="147"/>
      <c r="BG71" s="147"/>
      <c r="BJ71" s="147"/>
      <c r="BK71" s="147"/>
      <c r="BL71" s="147"/>
      <c r="BO71" s="147"/>
      <c r="BP71" s="147"/>
      <c r="BQ71" s="147"/>
      <c r="BT71" s="147"/>
      <c r="BU71" s="147"/>
      <c r="BV71" s="147"/>
      <c r="BY71" s="147"/>
      <c r="BZ71" s="147"/>
      <c r="CA71" s="147"/>
      <c r="CD71" s="147"/>
      <c r="CE71" s="147"/>
      <c r="CF71" s="147"/>
    </row>
    <row r="72" spans="3:85" ht="14" customHeight="1" x14ac:dyDescent="0.3">
      <c r="G72" s="147"/>
      <c r="H72" s="147"/>
      <c r="I72" s="147"/>
      <c r="L72" s="147"/>
      <c r="M72" s="147"/>
      <c r="N72" s="147"/>
      <c r="Q72" s="147"/>
      <c r="R72" s="147"/>
      <c r="S72" s="147"/>
      <c r="V72" s="147"/>
      <c r="W72" s="147"/>
      <c r="X72" s="147"/>
      <c r="AA72" s="147"/>
      <c r="AB72" s="147"/>
      <c r="AC72" s="147"/>
      <c r="AF72" s="147"/>
      <c r="AG72" s="147"/>
      <c r="AH72" s="147"/>
      <c r="AK72" s="147"/>
      <c r="AL72" s="147"/>
      <c r="AM72" s="147"/>
      <c r="AP72" s="147"/>
      <c r="AQ72" s="147"/>
      <c r="AR72" s="147"/>
      <c r="AU72" s="147"/>
      <c r="AV72" s="147"/>
      <c r="AW72" s="147"/>
      <c r="AZ72" s="147"/>
      <c r="BA72" s="147"/>
      <c r="BB72" s="147"/>
      <c r="BE72" s="147"/>
      <c r="BF72" s="147"/>
      <c r="BG72" s="147"/>
      <c r="BJ72" s="147"/>
      <c r="BK72" s="147"/>
      <c r="BL72" s="147"/>
      <c r="BO72" s="147"/>
      <c r="BP72" s="147"/>
      <c r="BQ72" s="147"/>
      <c r="BT72" s="147"/>
      <c r="BU72" s="147"/>
      <c r="BV72" s="147"/>
      <c r="BY72" s="147"/>
      <c r="BZ72" s="147"/>
      <c r="CA72" s="147"/>
      <c r="CD72" s="147"/>
      <c r="CE72" s="147"/>
      <c r="CF72" s="147"/>
    </row>
    <row r="73" spans="3:85" x14ac:dyDescent="0.3">
      <c r="G73" s="147"/>
      <c r="H73" s="147"/>
      <c r="I73" s="147"/>
      <c r="L73" s="147"/>
      <c r="M73" s="147"/>
      <c r="N73" s="147"/>
      <c r="Q73" s="147"/>
      <c r="R73" s="147"/>
      <c r="S73" s="147"/>
      <c r="V73" s="147"/>
      <c r="W73" s="147"/>
      <c r="X73" s="147"/>
      <c r="AA73" s="147"/>
      <c r="AB73" s="147"/>
      <c r="AC73" s="147"/>
      <c r="AF73" s="147"/>
      <c r="AG73" s="147"/>
      <c r="AH73" s="147"/>
      <c r="AK73" s="147"/>
      <c r="AL73" s="147"/>
      <c r="AM73" s="147"/>
      <c r="AP73" s="147"/>
      <c r="AQ73" s="147"/>
      <c r="AR73" s="147"/>
      <c r="AU73" s="147"/>
      <c r="AV73" s="147"/>
      <c r="AW73" s="147"/>
      <c r="AZ73" s="147"/>
      <c r="BA73" s="147"/>
      <c r="BB73" s="147"/>
      <c r="BE73" s="147"/>
      <c r="BF73" s="147"/>
      <c r="BG73" s="147"/>
      <c r="BJ73" s="147"/>
      <c r="BK73" s="147"/>
      <c r="BL73" s="147"/>
      <c r="BO73" s="147"/>
      <c r="BP73" s="147"/>
      <c r="BQ73" s="147"/>
      <c r="BT73" s="147"/>
      <c r="BU73" s="147"/>
      <c r="BV73" s="147"/>
      <c r="BY73" s="147"/>
      <c r="BZ73" s="147"/>
      <c r="CA73" s="147"/>
      <c r="CD73" s="147"/>
      <c r="CE73" s="147"/>
      <c r="CF73" s="147"/>
    </row>
    <row r="74" spans="3:85" ht="14" customHeight="1" x14ac:dyDescent="0.3">
      <c r="G74" s="147"/>
      <c r="H74" s="147"/>
      <c r="I74" s="147"/>
      <c r="L74" s="147"/>
      <c r="M74" s="147"/>
      <c r="N74" s="147"/>
      <c r="Q74" s="147"/>
      <c r="R74" s="147"/>
      <c r="S74" s="147"/>
      <c r="V74" s="147"/>
      <c r="W74" s="147"/>
      <c r="X74" s="147"/>
      <c r="AA74" s="147"/>
      <c r="AB74" s="147"/>
      <c r="AC74" s="147"/>
      <c r="AF74" s="147"/>
      <c r="AG74" s="147"/>
      <c r="AH74" s="147"/>
      <c r="AK74" s="147"/>
      <c r="AL74" s="147"/>
      <c r="AM74" s="147"/>
      <c r="AP74" s="147"/>
      <c r="AQ74" s="147"/>
      <c r="AR74" s="147"/>
      <c r="AU74" s="147"/>
      <c r="AV74" s="147"/>
      <c r="AW74" s="147"/>
      <c r="AZ74" s="147"/>
      <c r="BA74" s="147"/>
      <c r="BB74" s="147"/>
      <c r="BE74" s="147"/>
      <c r="BF74" s="147"/>
      <c r="BG74" s="147"/>
      <c r="BJ74" s="147"/>
      <c r="BK74" s="147"/>
      <c r="BL74" s="147"/>
      <c r="BO74" s="147"/>
      <c r="BP74" s="147"/>
      <c r="BQ74" s="147"/>
      <c r="BT74" s="147"/>
      <c r="BU74" s="147"/>
      <c r="BV74" s="147"/>
      <c r="BY74" s="147"/>
      <c r="BZ74" s="147"/>
      <c r="CA74" s="147"/>
      <c r="CD74" s="147"/>
      <c r="CE74" s="147"/>
      <c r="CF74" s="147"/>
    </row>
    <row r="75" spans="3:85" ht="14" customHeight="1" x14ac:dyDescent="0.3">
      <c r="G75" s="147"/>
      <c r="H75" s="147"/>
      <c r="I75" s="147"/>
      <c r="L75" s="147"/>
      <c r="M75" s="147"/>
      <c r="N75" s="147"/>
      <c r="Q75" s="147"/>
      <c r="R75" s="147"/>
      <c r="S75" s="147"/>
      <c r="V75" s="147"/>
      <c r="W75" s="147"/>
      <c r="X75" s="147"/>
      <c r="AA75" s="147"/>
      <c r="AB75" s="147"/>
      <c r="AC75" s="147"/>
      <c r="AF75" s="147"/>
      <c r="AG75" s="147"/>
      <c r="AH75" s="147"/>
      <c r="AK75" s="147"/>
      <c r="AL75" s="147"/>
      <c r="AM75" s="147"/>
      <c r="AP75" s="147"/>
      <c r="AQ75" s="147"/>
      <c r="AR75" s="147"/>
      <c r="AU75" s="147"/>
      <c r="AV75" s="147"/>
      <c r="AW75" s="147"/>
      <c r="AZ75" s="147"/>
      <c r="BA75" s="147"/>
      <c r="BB75" s="147"/>
      <c r="BE75" s="147"/>
      <c r="BF75" s="147"/>
      <c r="BG75" s="147"/>
      <c r="BJ75" s="147"/>
      <c r="BK75" s="147"/>
      <c r="BL75" s="147"/>
      <c r="BO75" s="147"/>
      <c r="BP75" s="147"/>
      <c r="BQ75" s="147"/>
      <c r="BT75" s="147"/>
      <c r="BU75" s="147"/>
      <c r="BV75" s="147"/>
      <c r="BY75" s="147"/>
      <c r="BZ75" s="147"/>
      <c r="CA75" s="147"/>
      <c r="CD75" s="147"/>
      <c r="CE75" s="147"/>
      <c r="CF75" s="147"/>
    </row>
    <row r="76" spans="3:85" ht="14" customHeight="1" x14ac:dyDescent="0.3">
      <c r="C76" s="3" t="s">
        <v>115</v>
      </c>
      <c r="G76" s="147"/>
      <c r="H76" s="147"/>
      <c r="I76" s="147"/>
      <c r="J76" s="45">
        <f>IF(I75=Asetukset!$H$27,H75,IF(I75=Asetukset!$H$28,H75*60,IF(I75=Asetukset!$H$29,H75*60*8,H75*60*8*5)))</f>
        <v>0</v>
      </c>
      <c r="L76" s="147"/>
      <c r="M76" s="147"/>
      <c r="N76" s="147"/>
      <c r="O76" s="45">
        <f>IF(N75=Asetukset!$H$27,M75,IF(N75=Asetukset!$H$28,M75*60,IF(N75=Asetukset!$H$29,M75*60*8,M75*60*8*5)))</f>
        <v>0</v>
      </c>
      <c r="Q76" s="147"/>
      <c r="R76" s="147"/>
      <c r="S76" s="147"/>
      <c r="T76" s="45">
        <f>IF(S75=Asetukset!$H$27,R75,IF(S75=Asetukset!$H$28,R75*60,IF(S75=Asetukset!$H$29,R75*60*8,R75*60*8*5)))</f>
        <v>0</v>
      </c>
      <c r="V76" s="147"/>
      <c r="W76" s="147"/>
      <c r="X76" s="147"/>
      <c r="Y76" s="45">
        <f>IF(X75=Asetukset!$H$27,W75,IF(X75=Asetukset!$H$28,W75*60,IF(X75=Asetukset!$H$29,W75*60*8,W75*60*8*5)))</f>
        <v>0</v>
      </c>
      <c r="AA76" s="147"/>
      <c r="AB76" s="147"/>
      <c r="AC76" s="147"/>
      <c r="AD76" s="45">
        <f>IF(AC75=Asetukset!$H$27,AB75,IF(AC75=Asetukset!$H$28,AB75*60,IF(AC75=Asetukset!$H$29,AB75*60*8,AB75*60*8*5)))</f>
        <v>0</v>
      </c>
      <c r="AF76" s="147"/>
      <c r="AG76" s="147"/>
      <c r="AH76" s="147"/>
      <c r="AI76" s="45">
        <f>IF(AH75=Asetukset!$H$27,AG75,IF(AH75=Asetukset!$H$28,AG75*60,IF(AH75=Asetukset!$H$29,AG75*60*8,AG75*60*8*5)))</f>
        <v>0</v>
      </c>
      <c r="AK76" s="147"/>
      <c r="AL76" s="147"/>
      <c r="AM76" s="147"/>
      <c r="AN76" s="45">
        <f>IF(AM75=Asetukset!$H$27,AL75,IF(AM75=Asetukset!$H$28,AL75*60,IF(AM75=Asetukset!$H$29,AL75*60*8,AL75*60*8*5)))</f>
        <v>0</v>
      </c>
      <c r="AP76" s="147"/>
      <c r="AQ76" s="147"/>
      <c r="AR76" s="147"/>
      <c r="AS76" s="45">
        <f>IF(AR75=Asetukset!$H$27,AQ75,IF(AR75=Asetukset!$H$28,AQ75*60,IF(AR75=Asetukset!$H$29,AQ75*60*8,AQ75*60*8*5)))</f>
        <v>0</v>
      </c>
      <c r="AU76" s="147"/>
      <c r="AV76" s="147"/>
      <c r="AW76" s="147"/>
      <c r="AX76" s="45">
        <f>IF(AW75=Asetukset!$H$27,AV75,IF(AW75=Asetukset!$H$28,AV75*60,IF(AW75=Asetukset!$H$29,AV75*60*8,AV75*60*8*5)))</f>
        <v>0</v>
      </c>
      <c r="AZ76" s="147"/>
      <c r="BA76" s="147"/>
      <c r="BB76" s="147"/>
      <c r="BC76" s="45">
        <f>IF(BB75=Asetukset!$H$27,BA75,IF(BB75=Asetukset!$H$28,BA75*60,IF(BB75=Asetukset!$H$29,BA75*60*8,BA75*60*8*5)))</f>
        <v>0</v>
      </c>
      <c r="BE76" s="147"/>
      <c r="BF76" s="147"/>
      <c r="BG76" s="147"/>
      <c r="BH76" s="45">
        <f>IF(BG75=Asetukset!$H$27,BF75,IF(BG75=Asetukset!$H$28,BF75*60,IF(BG75=Asetukset!$H$29,BF75*60*8,BF75*60*8*5)))</f>
        <v>0</v>
      </c>
      <c r="BJ76" s="147"/>
      <c r="BK76" s="147"/>
      <c r="BL76" s="147"/>
      <c r="BM76" s="45">
        <f>IF(BL75=Asetukset!$H$27,BK75,IF(BL75=Asetukset!$H$28,BK75*60,IF(BL75=Asetukset!$H$29,BK75*60*8,BK75*60*8*5)))</f>
        <v>0</v>
      </c>
      <c r="BO76" s="147"/>
      <c r="BP76" s="147"/>
      <c r="BQ76" s="147"/>
      <c r="BR76" s="45">
        <f>IF(BQ75=Asetukset!$H$27,BP75,IF(BQ75=Asetukset!$H$28,BP75*60,IF(BQ75=Asetukset!$H$29,BP75*60*8,BP75*60*8*5)))</f>
        <v>0</v>
      </c>
      <c r="BT76" s="147"/>
      <c r="BU76" s="147"/>
      <c r="BV76" s="147"/>
      <c r="BW76" s="45">
        <f>IF(BV75=Asetukset!$H$27,BU75,IF(BV75=Asetukset!$H$28,BU75*60,IF(BV75=Asetukset!$H$29,BU75*60*8,BU75*60*8*5)))</f>
        <v>0</v>
      </c>
      <c r="BY76" s="147"/>
      <c r="BZ76" s="147"/>
      <c r="CA76" s="147"/>
      <c r="CB76" s="45">
        <f>IF(CA75=Asetukset!$H$27,BZ75,IF(CA75=Asetukset!$H$28,BZ75*60,IF(CA75=Asetukset!$H$29,BZ75*60*8,BZ75*60*8*5)))</f>
        <v>0</v>
      </c>
      <c r="CD76" s="147"/>
      <c r="CE76" s="147"/>
      <c r="CF76" s="147"/>
      <c r="CG76" s="45">
        <f>IF(CF75=Asetukset!$H$27,CE75,IF(CF75=Asetukset!$H$28,CE75*60,IF(CF75=Asetukset!$H$29,CE75*60*8,CE75*60*8*5)))</f>
        <v>0</v>
      </c>
    </row>
    <row r="77" spans="3:85" ht="14" customHeight="1" x14ac:dyDescent="0.3">
      <c r="G77" s="147"/>
      <c r="H77" s="147"/>
      <c r="I77" s="147"/>
      <c r="L77" s="147"/>
      <c r="M77" s="147"/>
      <c r="N77" s="147"/>
      <c r="Q77" s="147"/>
      <c r="R77" s="147"/>
      <c r="S77" s="147"/>
      <c r="V77" s="147"/>
      <c r="W77" s="147"/>
      <c r="X77" s="147"/>
      <c r="AA77" s="147"/>
      <c r="AB77" s="147"/>
      <c r="AC77" s="147"/>
      <c r="AF77" s="147"/>
      <c r="AG77" s="147"/>
      <c r="AH77" s="147"/>
      <c r="AK77" s="147"/>
      <c r="AL77" s="147"/>
      <c r="AM77" s="147"/>
      <c r="AP77" s="147"/>
      <c r="AQ77" s="147"/>
      <c r="AR77" s="147"/>
      <c r="AU77" s="147"/>
      <c r="AV77" s="147"/>
      <c r="AW77" s="147"/>
      <c r="AZ77" s="147"/>
      <c r="BA77" s="147"/>
      <c r="BB77" s="147"/>
      <c r="BE77" s="147"/>
      <c r="BF77" s="147"/>
      <c r="BG77" s="147"/>
      <c r="BJ77" s="147"/>
      <c r="BK77" s="147"/>
      <c r="BL77" s="147"/>
      <c r="BO77" s="147"/>
      <c r="BP77" s="147"/>
      <c r="BQ77" s="147"/>
      <c r="BT77" s="147"/>
      <c r="BU77" s="147"/>
      <c r="BV77" s="147"/>
      <c r="BY77" s="147"/>
      <c r="BZ77" s="147"/>
      <c r="CA77" s="147"/>
      <c r="CD77" s="147"/>
      <c r="CE77" s="147"/>
      <c r="CF77" s="147"/>
    </row>
    <row r="78" spans="3:85" x14ac:dyDescent="0.3">
      <c r="G78" s="147"/>
      <c r="H78" s="147"/>
      <c r="I78" s="147"/>
      <c r="L78" s="147"/>
      <c r="M78" s="147"/>
      <c r="N78" s="147"/>
      <c r="Q78" s="147"/>
      <c r="R78" s="147"/>
      <c r="S78" s="147"/>
      <c r="V78" s="147"/>
      <c r="W78" s="147"/>
      <c r="X78" s="147"/>
      <c r="AA78" s="147"/>
      <c r="AB78" s="147"/>
      <c r="AC78" s="147"/>
      <c r="AF78" s="147"/>
      <c r="AG78" s="147"/>
      <c r="AH78" s="147"/>
      <c r="AK78" s="147"/>
      <c r="AL78" s="147"/>
      <c r="AM78" s="147"/>
      <c r="AP78" s="147"/>
      <c r="AQ78" s="147"/>
      <c r="AR78" s="147"/>
      <c r="AU78" s="147"/>
      <c r="AV78" s="147"/>
      <c r="AW78" s="147"/>
      <c r="AZ78" s="147"/>
      <c r="BA78" s="147"/>
      <c r="BB78" s="147"/>
      <c r="BE78" s="147"/>
      <c r="BF78" s="147"/>
      <c r="BG78" s="147"/>
      <c r="BJ78" s="147"/>
      <c r="BK78" s="147"/>
      <c r="BL78" s="147"/>
      <c r="BO78" s="147"/>
      <c r="BP78" s="147"/>
      <c r="BQ78" s="147"/>
      <c r="BT78" s="147"/>
      <c r="BU78" s="147"/>
      <c r="BV78" s="147"/>
      <c r="BY78" s="147"/>
      <c r="BZ78" s="147"/>
      <c r="CA78" s="147"/>
      <c r="CD78" s="147"/>
      <c r="CE78" s="147"/>
      <c r="CF78" s="147"/>
    </row>
    <row r="79" spans="3:85" x14ac:dyDescent="0.3">
      <c r="G79" s="147"/>
      <c r="H79" s="147"/>
      <c r="I79" s="147"/>
      <c r="L79" s="147"/>
      <c r="M79" s="147"/>
      <c r="N79" s="147"/>
      <c r="Q79" s="147"/>
      <c r="R79" s="147"/>
      <c r="S79" s="147"/>
      <c r="V79" s="147"/>
      <c r="W79" s="147"/>
      <c r="X79" s="147"/>
      <c r="AA79" s="147"/>
      <c r="AB79" s="147"/>
      <c r="AC79" s="147"/>
      <c r="AF79" s="147"/>
      <c r="AG79" s="147"/>
      <c r="AH79" s="147"/>
      <c r="AK79" s="147"/>
      <c r="AL79" s="147"/>
      <c r="AM79" s="147"/>
      <c r="AP79" s="147"/>
      <c r="AQ79" s="147"/>
      <c r="AR79" s="147"/>
      <c r="AU79" s="147"/>
      <c r="AV79" s="147"/>
      <c r="AW79" s="147"/>
      <c r="AZ79" s="147"/>
      <c r="BA79" s="147"/>
      <c r="BB79" s="147"/>
      <c r="BE79" s="147"/>
      <c r="BF79" s="147"/>
      <c r="BG79" s="147"/>
      <c r="BJ79" s="147"/>
      <c r="BK79" s="147"/>
      <c r="BL79" s="147"/>
      <c r="BO79" s="147"/>
      <c r="BP79" s="147"/>
      <c r="BQ79" s="147"/>
      <c r="BT79" s="147"/>
      <c r="BU79" s="147"/>
      <c r="BV79" s="147"/>
      <c r="BY79" s="147"/>
      <c r="BZ79" s="147"/>
      <c r="CA79" s="147"/>
      <c r="CD79" s="147"/>
      <c r="CE79" s="147"/>
      <c r="CF79" s="147"/>
    </row>
    <row r="80" spans="3:85" x14ac:dyDescent="0.3">
      <c r="G80" s="120"/>
      <c r="H80" s="120"/>
      <c r="I80" s="120"/>
      <c r="L80" s="120"/>
      <c r="M80" s="120"/>
      <c r="N80" s="120"/>
      <c r="Q80" s="120"/>
      <c r="R80" s="120"/>
      <c r="S80" s="120"/>
      <c r="V80" s="120"/>
      <c r="W80" s="120"/>
      <c r="X80" s="120"/>
      <c r="AA80" s="120"/>
      <c r="AB80" s="120"/>
      <c r="AC80" s="120"/>
      <c r="AF80" s="120"/>
      <c r="AG80" s="120"/>
      <c r="AH80" s="120"/>
      <c r="AK80" s="120"/>
      <c r="AL80" s="120"/>
      <c r="AM80" s="120"/>
      <c r="AP80" s="120"/>
      <c r="AQ80" s="120"/>
      <c r="AR80" s="120"/>
      <c r="AU80" s="120"/>
      <c r="AV80" s="120"/>
      <c r="AW80" s="120"/>
      <c r="AZ80" s="120"/>
      <c r="BA80" s="120"/>
      <c r="BB80" s="120"/>
      <c r="BE80" s="120"/>
      <c r="BF80" s="120"/>
      <c r="BG80" s="120"/>
      <c r="BJ80" s="120"/>
      <c r="BK80" s="120"/>
      <c r="BL80" s="120"/>
      <c r="BO80" s="120"/>
      <c r="BP80" s="120"/>
      <c r="BQ80" s="120"/>
      <c r="BT80" s="120"/>
      <c r="BU80" s="120"/>
      <c r="BV80" s="120"/>
      <c r="BY80" s="120"/>
      <c r="BZ80" s="120"/>
      <c r="CA80" s="120"/>
      <c r="CD80" s="120"/>
      <c r="CE80" s="120"/>
      <c r="CF80" s="120"/>
    </row>
    <row r="81" spans="7:85" x14ac:dyDescent="0.3">
      <c r="G81" s="147" t="s">
        <v>44</v>
      </c>
      <c r="H81" s="147"/>
      <c r="I81" s="147"/>
      <c r="L81" s="147" t="s">
        <v>44</v>
      </c>
      <c r="M81" s="147"/>
      <c r="N81" s="147"/>
      <c r="Q81" s="147" t="s">
        <v>44</v>
      </c>
      <c r="R81" s="147"/>
      <c r="S81" s="147"/>
      <c r="V81" s="147" t="s">
        <v>44</v>
      </c>
      <c r="W81" s="147"/>
      <c r="X81" s="147"/>
      <c r="AA81" s="147" t="s">
        <v>44</v>
      </c>
      <c r="AB81" s="147"/>
      <c r="AC81" s="147"/>
      <c r="AF81" s="147" t="s">
        <v>44</v>
      </c>
      <c r="AG81" s="147"/>
      <c r="AH81" s="147"/>
      <c r="AK81" s="147" t="s">
        <v>44</v>
      </c>
      <c r="AL81" s="147"/>
      <c r="AM81" s="147"/>
      <c r="AP81" s="147" t="s">
        <v>44</v>
      </c>
      <c r="AQ81" s="147"/>
      <c r="AR81" s="147"/>
      <c r="AU81" s="147" t="s">
        <v>44</v>
      </c>
      <c r="AV81" s="147"/>
      <c r="AW81" s="147"/>
      <c r="AZ81" s="147" t="s">
        <v>44</v>
      </c>
      <c r="BA81" s="147"/>
      <c r="BB81" s="147"/>
      <c r="BE81" s="147" t="s">
        <v>44</v>
      </c>
      <c r="BF81" s="147"/>
      <c r="BG81" s="147"/>
      <c r="BJ81" s="147" t="s">
        <v>44</v>
      </c>
      <c r="BK81" s="147"/>
      <c r="BL81" s="147"/>
      <c r="BO81" s="147" t="s">
        <v>44</v>
      </c>
      <c r="BP81" s="147"/>
      <c r="BQ81" s="147"/>
      <c r="BT81" s="147" t="s">
        <v>44</v>
      </c>
      <c r="BU81" s="147"/>
      <c r="BV81" s="147"/>
      <c r="BY81" s="147" t="s">
        <v>44</v>
      </c>
      <c r="BZ81" s="147"/>
      <c r="CA81" s="147"/>
      <c r="CD81" s="147" t="s">
        <v>44</v>
      </c>
      <c r="CE81" s="147"/>
      <c r="CF81" s="147"/>
    </row>
    <row r="82" spans="7:85" ht="14" customHeight="1" x14ac:dyDescent="0.3">
      <c r="G82" s="147"/>
      <c r="H82" s="147"/>
      <c r="I82" s="147"/>
      <c r="L82" s="147"/>
      <c r="M82" s="147"/>
      <c r="N82" s="147"/>
      <c r="Q82" s="147"/>
      <c r="R82" s="147"/>
      <c r="S82" s="147"/>
      <c r="V82" s="147"/>
      <c r="W82" s="147"/>
      <c r="X82" s="147"/>
      <c r="AA82" s="147"/>
      <c r="AB82" s="147"/>
      <c r="AC82" s="147"/>
      <c r="AF82" s="147"/>
      <c r="AG82" s="147"/>
      <c r="AH82" s="147"/>
      <c r="AK82" s="147"/>
      <c r="AL82" s="147"/>
      <c r="AM82" s="147"/>
      <c r="AP82" s="147"/>
      <c r="AQ82" s="147"/>
      <c r="AR82" s="147"/>
      <c r="AU82" s="147"/>
      <c r="AV82" s="147"/>
      <c r="AW82" s="147"/>
      <c r="AZ82" s="147"/>
      <c r="BA82" s="147"/>
      <c r="BB82" s="147"/>
      <c r="BE82" s="147"/>
      <c r="BF82" s="147"/>
      <c r="BG82" s="147"/>
      <c r="BJ82" s="147"/>
      <c r="BK82" s="147"/>
      <c r="BL82" s="147"/>
      <c r="BO82" s="147"/>
      <c r="BP82" s="147"/>
      <c r="BQ82" s="147"/>
      <c r="BT82" s="147"/>
      <c r="BU82" s="147"/>
      <c r="BV82" s="147"/>
      <c r="BY82" s="147"/>
      <c r="BZ82" s="147"/>
      <c r="CA82" s="147"/>
      <c r="CD82" s="147"/>
      <c r="CE82" s="147"/>
      <c r="CF82" s="147"/>
    </row>
    <row r="83" spans="7:85" ht="14" customHeight="1" x14ac:dyDescent="0.3">
      <c r="G83" s="147"/>
      <c r="H83" s="147"/>
      <c r="I83" s="147"/>
      <c r="L83" s="147"/>
      <c r="M83" s="147"/>
      <c r="N83" s="147"/>
      <c r="Q83" s="147"/>
      <c r="R83" s="147"/>
      <c r="S83" s="147"/>
      <c r="V83" s="147"/>
      <c r="W83" s="147"/>
      <c r="X83" s="147"/>
      <c r="AA83" s="147"/>
      <c r="AB83" s="147"/>
      <c r="AC83" s="147"/>
      <c r="AF83" s="147"/>
      <c r="AG83" s="147"/>
      <c r="AH83" s="147"/>
      <c r="AK83" s="147"/>
      <c r="AL83" s="147"/>
      <c r="AM83" s="147"/>
      <c r="AP83" s="147"/>
      <c r="AQ83" s="147"/>
      <c r="AR83" s="147"/>
      <c r="AU83" s="147"/>
      <c r="AV83" s="147"/>
      <c r="AW83" s="147"/>
      <c r="AZ83" s="147"/>
      <c r="BA83" s="147"/>
      <c r="BB83" s="147"/>
      <c r="BE83" s="147"/>
      <c r="BF83" s="147"/>
      <c r="BG83" s="147"/>
      <c r="BJ83" s="147"/>
      <c r="BK83" s="147"/>
      <c r="BL83" s="147"/>
      <c r="BO83" s="147"/>
      <c r="BP83" s="147"/>
      <c r="BQ83" s="147"/>
      <c r="BT83" s="147"/>
      <c r="BU83" s="147"/>
      <c r="BV83" s="147"/>
      <c r="BY83" s="147"/>
      <c r="BZ83" s="147"/>
      <c r="CA83" s="147"/>
      <c r="CD83" s="147"/>
      <c r="CE83" s="147"/>
      <c r="CF83" s="147"/>
    </row>
    <row r="84" spans="7:85" x14ac:dyDescent="0.3">
      <c r="G84" s="147"/>
      <c r="H84" s="147"/>
      <c r="I84" s="147"/>
      <c r="L84" s="147"/>
      <c r="M84" s="147"/>
      <c r="N84" s="147"/>
      <c r="Q84" s="147"/>
      <c r="R84" s="147"/>
      <c r="S84" s="147"/>
      <c r="V84" s="147"/>
      <c r="W84" s="147"/>
      <c r="X84" s="147"/>
      <c r="AA84" s="147"/>
      <c r="AB84" s="147"/>
      <c r="AC84" s="147"/>
      <c r="AF84" s="147"/>
      <c r="AG84" s="147"/>
      <c r="AH84" s="147"/>
      <c r="AK84" s="147"/>
      <c r="AL84" s="147"/>
      <c r="AM84" s="147"/>
      <c r="AP84" s="147"/>
      <c r="AQ84" s="147"/>
      <c r="AR84" s="147"/>
      <c r="AU84" s="147"/>
      <c r="AV84" s="147"/>
      <c r="AW84" s="147"/>
      <c r="AZ84" s="147"/>
      <c r="BA84" s="147"/>
      <c r="BB84" s="147"/>
      <c r="BE84" s="147"/>
      <c r="BF84" s="147"/>
      <c r="BG84" s="147"/>
      <c r="BJ84" s="147"/>
      <c r="BK84" s="147"/>
      <c r="BL84" s="147"/>
      <c r="BO84" s="147"/>
      <c r="BP84" s="147"/>
      <c r="BQ84" s="147"/>
      <c r="BT84" s="147"/>
      <c r="BU84" s="147"/>
      <c r="BV84" s="147"/>
      <c r="BY84" s="147"/>
      <c r="BZ84" s="147"/>
      <c r="CA84" s="147"/>
      <c r="CD84" s="147"/>
      <c r="CE84" s="147"/>
      <c r="CF84" s="147"/>
    </row>
    <row r="85" spans="7:85" ht="14" customHeight="1" x14ac:dyDescent="0.3">
      <c r="G85" s="147"/>
      <c r="H85" s="147"/>
      <c r="I85" s="147"/>
      <c r="L85" s="147"/>
      <c r="M85" s="147"/>
      <c r="N85" s="147"/>
      <c r="Q85" s="147"/>
      <c r="R85" s="147"/>
      <c r="S85" s="147"/>
      <c r="V85" s="147"/>
      <c r="W85" s="147"/>
      <c r="X85" s="147"/>
      <c r="AA85" s="147"/>
      <c r="AB85" s="147"/>
      <c r="AC85" s="147"/>
      <c r="AF85" s="147"/>
      <c r="AG85" s="147"/>
      <c r="AH85" s="147"/>
      <c r="AK85" s="147"/>
      <c r="AL85" s="147"/>
      <c r="AM85" s="147"/>
      <c r="AP85" s="147"/>
      <c r="AQ85" s="147"/>
      <c r="AR85" s="147"/>
      <c r="AU85" s="147"/>
      <c r="AV85" s="147"/>
      <c r="AW85" s="147"/>
      <c r="AZ85" s="147"/>
      <c r="BA85" s="147"/>
      <c r="BB85" s="147"/>
      <c r="BE85" s="147"/>
      <c r="BF85" s="147"/>
      <c r="BG85" s="147"/>
      <c r="BJ85" s="147"/>
      <c r="BK85" s="147"/>
      <c r="BL85" s="147"/>
      <c r="BO85" s="147"/>
      <c r="BP85" s="147"/>
      <c r="BQ85" s="147"/>
      <c r="BT85" s="147"/>
      <c r="BU85" s="147"/>
      <c r="BV85" s="147"/>
      <c r="BY85" s="147"/>
      <c r="BZ85" s="147"/>
      <c r="CA85" s="147"/>
      <c r="CD85" s="147"/>
      <c r="CE85" s="147"/>
      <c r="CF85" s="147"/>
    </row>
    <row r="86" spans="7:85" x14ac:dyDescent="0.3">
      <c r="G86" s="147"/>
      <c r="H86" s="147"/>
      <c r="I86" s="147"/>
      <c r="L86" s="147"/>
      <c r="M86" s="147"/>
      <c r="N86" s="147"/>
      <c r="Q86" s="147"/>
      <c r="R86" s="147"/>
      <c r="S86" s="147"/>
      <c r="V86" s="147"/>
      <c r="W86" s="147"/>
      <c r="X86" s="147"/>
      <c r="AA86" s="147"/>
      <c r="AB86" s="147"/>
      <c r="AC86" s="147"/>
      <c r="AF86" s="147"/>
      <c r="AG86" s="147"/>
      <c r="AH86" s="147"/>
      <c r="AK86" s="147"/>
      <c r="AL86" s="147"/>
      <c r="AM86" s="147"/>
      <c r="AP86" s="147"/>
      <c r="AQ86" s="147"/>
      <c r="AR86" s="147"/>
      <c r="AU86" s="147"/>
      <c r="AV86" s="147"/>
      <c r="AW86" s="147"/>
      <c r="AZ86" s="147"/>
      <c r="BA86" s="147"/>
      <c r="BB86" s="147"/>
      <c r="BE86" s="147"/>
      <c r="BF86" s="147"/>
      <c r="BG86" s="147"/>
      <c r="BJ86" s="147"/>
      <c r="BK86" s="147"/>
      <c r="BL86" s="147"/>
      <c r="BO86" s="147"/>
      <c r="BP86" s="147"/>
      <c r="BQ86" s="147"/>
      <c r="BT86" s="147"/>
      <c r="BU86" s="147"/>
      <c r="BV86" s="147"/>
      <c r="BY86" s="147"/>
      <c r="BZ86" s="147"/>
      <c r="CA86" s="147"/>
      <c r="CD86" s="147"/>
      <c r="CE86" s="147"/>
      <c r="CF86" s="147"/>
    </row>
    <row r="87" spans="7:85" ht="14" customHeight="1" x14ac:dyDescent="0.3">
      <c r="G87" s="147"/>
      <c r="H87" s="147"/>
      <c r="I87" s="147"/>
      <c r="J87" s="45">
        <f>IF(I86=Asetukset!$H$27,H86,IF(I86=Asetukset!$H$28,H86*60,IF(I86=Asetukset!$H$29,H86*60*8,H86*60*8*5)))</f>
        <v>0</v>
      </c>
      <c r="L87" s="147"/>
      <c r="M87" s="147"/>
      <c r="N87" s="147"/>
      <c r="O87" s="45">
        <f>IF(N86=Asetukset!$H$27,M86,IF(N86=Asetukset!$H$28,M86*60,IF(N86=Asetukset!$H$29,M86*60*8,M86*60*8*5)))</f>
        <v>0</v>
      </c>
      <c r="Q87" s="147"/>
      <c r="R87" s="147"/>
      <c r="S87" s="147"/>
      <c r="T87" s="45">
        <f>IF(S86=Asetukset!$H$27,R86,IF(S86=Asetukset!$H$28,R86*60,IF(S86=Asetukset!$H$29,R86*60*8,R86*60*8*5)))</f>
        <v>0</v>
      </c>
      <c r="V87" s="147"/>
      <c r="W87" s="147"/>
      <c r="X87" s="147"/>
      <c r="Y87" s="45">
        <f>IF(X86=Asetukset!$H$27,W86,IF(X86=Asetukset!$H$28,W86*60,IF(X86=Asetukset!$H$29,W86*60*8,W86*60*8*5)))</f>
        <v>0</v>
      </c>
      <c r="AA87" s="147"/>
      <c r="AB87" s="147"/>
      <c r="AC87" s="147"/>
      <c r="AD87" s="45">
        <f>IF(AC86=Asetukset!$H$27,AB86,IF(AC86=Asetukset!$H$28,AB86*60,IF(AC86=Asetukset!$H$29,AB86*60*8,AB86*60*8*5)))</f>
        <v>0</v>
      </c>
      <c r="AF87" s="147"/>
      <c r="AG87" s="147"/>
      <c r="AH87" s="147"/>
      <c r="AI87" s="45">
        <f>IF(AH86=Asetukset!$H$27,AG86,IF(AH86=Asetukset!$H$28,AG86*60,IF(AH86=Asetukset!$H$29,AG86*60*8,AG86*60*8*5)))</f>
        <v>0</v>
      </c>
      <c r="AK87" s="147"/>
      <c r="AL87" s="147"/>
      <c r="AM87" s="147"/>
      <c r="AN87" s="45">
        <f>IF(AM86=Asetukset!$H$27,AL86,IF(AM86=Asetukset!$H$28,AL86*60,IF(AM86=Asetukset!$H$29,AL86*60*8,AL86*60*8*5)))</f>
        <v>0</v>
      </c>
      <c r="AP87" s="147"/>
      <c r="AQ87" s="147"/>
      <c r="AR87" s="147"/>
      <c r="AS87" s="45">
        <f>IF(AR86=Asetukset!$H$27,AQ86,IF(AR86=Asetukset!$H$28,AQ86*60,IF(AR86=Asetukset!$H$29,AQ86*60*8,AQ86*60*8*5)))</f>
        <v>0</v>
      </c>
      <c r="AU87" s="147"/>
      <c r="AV87" s="147"/>
      <c r="AW87" s="147"/>
      <c r="AX87" s="45">
        <f>IF(AW86=Asetukset!$H$27,AV86,IF(AW86=Asetukset!$H$28,AV86*60,IF(AW86=Asetukset!$H$29,AV86*60*8,AV86*60*8*5)))</f>
        <v>0</v>
      </c>
      <c r="AZ87" s="147"/>
      <c r="BA87" s="147"/>
      <c r="BB87" s="147"/>
      <c r="BC87" s="45">
        <f>IF(BB86=Asetukset!$H$27,BA86,IF(BB86=Asetukset!$H$28,BA86*60,IF(BB86=Asetukset!$H$29,BA86*60*8,BA86*60*8*5)))</f>
        <v>0</v>
      </c>
      <c r="BE87" s="147"/>
      <c r="BF87" s="147"/>
      <c r="BG87" s="147"/>
      <c r="BH87" s="45">
        <f>IF(BG86=Asetukset!$H$27,BF86,IF(BG86=Asetukset!$H$28,BF86*60,IF(BG86=Asetukset!$H$29,BF86*60*8,BF86*60*8*5)))</f>
        <v>0</v>
      </c>
      <c r="BJ87" s="147"/>
      <c r="BK87" s="147"/>
      <c r="BL87" s="147"/>
      <c r="BM87" s="45">
        <f>IF(BL86=Asetukset!$H$27,BK86,IF(BL86=Asetukset!$H$28,BK86*60,IF(BL86=Asetukset!$H$29,BK86*60*8,BK86*60*8*5)))</f>
        <v>0</v>
      </c>
      <c r="BO87" s="147"/>
      <c r="BP87" s="147"/>
      <c r="BQ87" s="147"/>
      <c r="BR87" s="45">
        <f>IF(BQ86=Asetukset!$H$27,BP86,IF(BQ86=Asetukset!$H$28,BP86*60,IF(BQ86=Asetukset!$H$29,BP86*60*8,BP86*60*8*5)))</f>
        <v>0</v>
      </c>
      <c r="BT87" s="147"/>
      <c r="BU87" s="147"/>
      <c r="BV87" s="147"/>
      <c r="BW87" s="45">
        <f>IF(BV86=Asetukset!$H$27,BU86,IF(BV86=Asetukset!$H$28,BU86*60,IF(BV86=Asetukset!$H$29,BU86*60*8,BU86*60*8*5)))</f>
        <v>0</v>
      </c>
      <c r="BY87" s="147"/>
      <c r="BZ87" s="147"/>
      <c r="CA87" s="147"/>
      <c r="CB87" s="45">
        <f>IF(CA86=Asetukset!$H$27,BZ86,IF(CA86=Asetukset!$H$28,BZ86*60,IF(CA86=Asetukset!$H$29,BZ86*60*8,BZ86*60*8*5)))</f>
        <v>0</v>
      </c>
      <c r="CD87" s="147"/>
      <c r="CE87" s="147"/>
      <c r="CF87" s="147"/>
      <c r="CG87" s="45">
        <f>IF(CF86=Asetukset!$H$27,CE86,IF(CF86=Asetukset!$H$28,CE86*60,IF(CF86=Asetukset!$H$29,CE86*60*8,CE86*60*8*5)))</f>
        <v>0</v>
      </c>
    </row>
    <row r="88" spans="7:85" ht="14" customHeight="1" x14ac:dyDescent="0.3">
      <c r="G88" s="147"/>
      <c r="H88" s="147"/>
      <c r="I88" s="147"/>
      <c r="L88" s="147"/>
      <c r="M88" s="147"/>
      <c r="N88" s="147"/>
      <c r="Q88" s="147"/>
      <c r="R88" s="147"/>
      <c r="S88" s="147"/>
      <c r="V88" s="147"/>
      <c r="W88" s="147"/>
      <c r="X88" s="147"/>
      <c r="AA88" s="147"/>
      <c r="AB88" s="147"/>
      <c r="AC88" s="147"/>
      <c r="AF88" s="147"/>
      <c r="AG88" s="147"/>
      <c r="AH88" s="147"/>
      <c r="AK88" s="147"/>
      <c r="AL88" s="147"/>
      <c r="AM88" s="147"/>
      <c r="AP88" s="147"/>
      <c r="AQ88" s="147"/>
      <c r="AR88" s="147"/>
      <c r="AU88" s="147"/>
      <c r="AV88" s="147"/>
      <c r="AW88" s="147"/>
      <c r="AZ88" s="147"/>
      <c r="BA88" s="147"/>
      <c r="BB88" s="147"/>
      <c r="BE88" s="147"/>
      <c r="BF88" s="147"/>
      <c r="BG88" s="147"/>
      <c r="BJ88" s="147"/>
      <c r="BK88" s="147"/>
      <c r="BL88" s="147"/>
      <c r="BO88" s="147"/>
      <c r="BP88" s="147"/>
      <c r="BQ88" s="147"/>
      <c r="BT88" s="147"/>
      <c r="BU88" s="147"/>
      <c r="BV88" s="147"/>
      <c r="BY88" s="147"/>
      <c r="BZ88" s="147"/>
      <c r="CA88" s="147"/>
      <c r="CD88" s="147"/>
      <c r="CE88" s="147"/>
      <c r="CF88" s="147"/>
    </row>
    <row r="89" spans="7:85" x14ac:dyDescent="0.3">
      <c r="G89" s="147"/>
      <c r="H89" s="147"/>
      <c r="I89" s="147"/>
      <c r="L89" s="147"/>
      <c r="M89" s="147"/>
      <c r="N89" s="147"/>
      <c r="Q89" s="147"/>
      <c r="R89" s="147"/>
      <c r="S89" s="147"/>
      <c r="V89" s="147"/>
      <c r="W89" s="147"/>
      <c r="X89" s="147"/>
      <c r="AA89" s="147"/>
      <c r="AB89" s="147"/>
      <c r="AC89" s="147"/>
      <c r="AF89" s="147"/>
      <c r="AG89" s="147"/>
      <c r="AH89" s="147"/>
      <c r="AK89" s="147"/>
      <c r="AL89" s="147"/>
      <c r="AM89" s="147"/>
      <c r="AP89" s="147"/>
      <c r="AQ89" s="147"/>
      <c r="AR89" s="147"/>
      <c r="AU89" s="147"/>
      <c r="AV89" s="147"/>
      <c r="AW89" s="147"/>
      <c r="AZ89" s="147"/>
      <c r="BA89" s="147"/>
      <c r="BB89" s="147"/>
      <c r="BE89" s="147"/>
      <c r="BF89" s="147"/>
      <c r="BG89" s="147"/>
      <c r="BJ89" s="147"/>
      <c r="BK89" s="147"/>
      <c r="BL89" s="147"/>
      <c r="BO89" s="147"/>
      <c r="BP89" s="147"/>
      <c r="BQ89" s="147"/>
      <c r="BT89" s="147"/>
      <c r="BU89" s="147"/>
      <c r="BV89" s="147"/>
      <c r="BY89" s="147"/>
      <c r="BZ89" s="147"/>
      <c r="CA89" s="147"/>
      <c r="CD89" s="147"/>
      <c r="CE89" s="147"/>
      <c r="CF89" s="147"/>
    </row>
    <row r="90" spans="7:85" x14ac:dyDescent="0.3">
      <c r="G90" s="147"/>
      <c r="H90" s="147"/>
      <c r="I90" s="147"/>
      <c r="L90" s="147"/>
      <c r="M90" s="147"/>
      <c r="N90" s="147"/>
      <c r="Q90" s="147"/>
      <c r="R90" s="147"/>
      <c r="S90" s="147"/>
      <c r="V90" s="147"/>
      <c r="W90" s="147"/>
      <c r="X90" s="147"/>
      <c r="AA90" s="147"/>
      <c r="AB90" s="147"/>
      <c r="AC90" s="147"/>
      <c r="AF90" s="147"/>
      <c r="AG90" s="147"/>
      <c r="AH90" s="147"/>
      <c r="AK90" s="147"/>
      <c r="AL90" s="147"/>
      <c r="AM90" s="147"/>
      <c r="AP90" s="147"/>
      <c r="AQ90" s="147"/>
      <c r="AR90" s="147"/>
      <c r="AU90" s="147"/>
      <c r="AV90" s="147"/>
      <c r="AW90" s="147"/>
      <c r="AZ90" s="147"/>
      <c r="BA90" s="147"/>
      <c r="BB90" s="147"/>
      <c r="BE90" s="147"/>
      <c r="BF90" s="147"/>
      <c r="BG90" s="147"/>
      <c r="BJ90" s="147"/>
      <c r="BK90" s="147"/>
      <c r="BL90" s="147"/>
      <c r="BO90" s="147"/>
      <c r="BP90" s="147"/>
      <c r="BQ90" s="147"/>
      <c r="BT90" s="147"/>
      <c r="BU90" s="147"/>
      <c r="BV90" s="147"/>
      <c r="BY90" s="147"/>
      <c r="BZ90" s="147"/>
      <c r="CA90" s="147"/>
      <c r="CD90" s="147"/>
      <c r="CE90" s="147"/>
      <c r="CF90" s="147"/>
    </row>
    <row r="91" spans="7:85" x14ac:dyDescent="0.3">
      <c r="G91" s="120"/>
      <c r="H91" s="120"/>
      <c r="I91" s="120"/>
      <c r="L91" s="120"/>
      <c r="M91" s="120"/>
      <c r="N91" s="120"/>
      <c r="Q91" s="120"/>
      <c r="R91" s="120"/>
      <c r="S91" s="120"/>
      <c r="V91" s="120"/>
      <c r="W91" s="120"/>
      <c r="X91" s="120"/>
      <c r="AA91" s="120"/>
      <c r="AB91" s="120"/>
      <c r="AC91" s="120"/>
      <c r="AF91" s="120"/>
      <c r="AG91" s="120"/>
      <c r="AH91" s="120"/>
      <c r="AK91" s="120"/>
      <c r="AL91" s="120"/>
      <c r="AM91" s="120"/>
      <c r="AP91" s="120"/>
      <c r="AQ91" s="120"/>
      <c r="AR91" s="120"/>
      <c r="AU91" s="120"/>
      <c r="AV91" s="120"/>
      <c r="AW91" s="120"/>
      <c r="AZ91" s="120"/>
      <c r="BA91" s="120"/>
      <c r="BB91" s="120"/>
      <c r="BE91" s="120"/>
      <c r="BF91" s="120"/>
      <c r="BG91" s="120"/>
      <c r="BJ91" s="120"/>
      <c r="BK91" s="120"/>
      <c r="BL91" s="120"/>
      <c r="BO91" s="120"/>
      <c r="BP91" s="120"/>
      <c r="BQ91" s="120"/>
      <c r="BT91" s="120"/>
      <c r="BU91" s="120"/>
      <c r="BV91" s="120"/>
      <c r="BY91" s="120"/>
      <c r="BZ91" s="120"/>
      <c r="CA91" s="120"/>
      <c r="CD91" s="120"/>
      <c r="CE91" s="120"/>
      <c r="CF91" s="120"/>
    </row>
    <row r="92" spans="7:85" x14ac:dyDescent="0.3">
      <c r="G92" s="147" t="s">
        <v>44</v>
      </c>
      <c r="H92" s="147"/>
      <c r="I92" s="147"/>
      <c r="L92" s="147" t="s">
        <v>44</v>
      </c>
      <c r="M92" s="147"/>
      <c r="N92" s="147"/>
      <c r="Q92" s="147" t="s">
        <v>44</v>
      </c>
      <c r="R92" s="147"/>
      <c r="S92" s="147"/>
      <c r="V92" s="147" t="s">
        <v>44</v>
      </c>
      <c r="W92" s="147"/>
      <c r="X92" s="147"/>
      <c r="AA92" s="147" t="s">
        <v>44</v>
      </c>
      <c r="AB92" s="147"/>
      <c r="AC92" s="147"/>
      <c r="AF92" s="147" t="s">
        <v>44</v>
      </c>
      <c r="AG92" s="147"/>
      <c r="AH92" s="147"/>
      <c r="AK92" s="147" t="s">
        <v>44</v>
      </c>
      <c r="AL92" s="147"/>
      <c r="AM92" s="147"/>
      <c r="AP92" s="147" t="s">
        <v>44</v>
      </c>
      <c r="AQ92" s="147"/>
      <c r="AR92" s="147"/>
      <c r="AU92" s="147" t="s">
        <v>44</v>
      </c>
      <c r="AV92" s="147"/>
      <c r="AW92" s="147"/>
      <c r="AZ92" s="147" t="s">
        <v>44</v>
      </c>
      <c r="BA92" s="147"/>
      <c r="BB92" s="147"/>
      <c r="BE92" s="147" t="s">
        <v>44</v>
      </c>
      <c r="BF92" s="147"/>
      <c r="BG92" s="147"/>
      <c r="BJ92" s="147" t="s">
        <v>44</v>
      </c>
      <c r="BK92" s="147"/>
      <c r="BL92" s="147"/>
      <c r="BO92" s="147" t="s">
        <v>44</v>
      </c>
      <c r="BP92" s="147"/>
      <c r="BQ92" s="147"/>
      <c r="BT92" s="147" t="s">
        <v>44</v>
      </c>
      <c r="BU92" s="147"/>
      <c r="BV92" s="147"/>
      <c r="BY92" s="147" t="s">
        <v>44</v>
      </c>
      <c r="BZ92" s="147"/>
      <c r="CA92" s="147"/>
      <c r="CD92" s="147" t="s">
        <v>44</v>
      </c>
      <c r="CE92" s="147"/>
      <c r="CF92" s="147"/>
    </row>
    <row r="93" spans="7:85" ht="14" customHeight="1" x14ac:dyDescent="0.3">
      <c r="G93" s="147"/>
      <c r="H93" s="147"/>
      <c r="I93" s="147"/>
      <c r="L93" s="147"/>
      <c r="M93" s="147"/>
      <c r="N93" s="147"/>
      <c r="Q93" s="147"/>
      <c r="R93" s="147"/>
      <c r="S93" s="147"/>
      <c r="V93" s="147"/>
      <c r="W93" s="147"/>
      <c r="X93" s="147"/>
      <c r="AA93" s="147"/>
      <c r="AB93" s="147"/>
      <c r="AC93" s="147"/>
      <c r="AF93" s="147"/>
      <c r="AG93" s="147"/>
      <c r="AH93" s="147"/>
      <c r="AK93" s="147"/>
      <c r="AL93" s="147"/>
      <c r="AM93" s="147"/>
      <c r="AP93" s="147"/>
      <c r="AQ93" s="147"/>
      <c r="AR93" s="147"/>
      <c r="AU93" s="147"/>
      <c r="AV93" s="147"/>
      <c r="AW93" s="147"/>
      <c r="AZ93" s="147"/>
      <c r="BA93" s="147"/>
      <c r="BB93" s="147"/>
      <c r="BE93" s="147"/>
      <c r="BF93" s="147"/>
      <c r="BG93" s="147"/>
      <c r="BJ93" s="147"/>
      <c r="BK93" s="147"/>
      <c r="BL93" s="147"/>
      <c r="BO93" s="147"/>
      <c r="BP93" s="147"/>
      <c r="BQ93" s="147"/>
      <c r="BT93" s="147"/>
      <c r="BU93" s="147"/>
      <c r="BV93" s="147"/>
      <c r="BY93" s="147"/>
      <c r="BZ93" s="147"/>
      <c r="CA93" s="147"/>
      <c r="CD93" s="147"/>
      <c r="CE93" s="147"/>
      <c r="CF93" s="147"/>
    </row>
    <row r="94" spans="7:85" x14ac:dyDescent="0.3">
      <c r="G94" s="147"/>
      <c r="H94" s="147"/>
      <c r="I94" s="147"/>
      <c r="L94" s="147"/>
      <c r="M94" s="147"/>
      <c r="N94" s="147"/>
      <c r="Q94" s="147"/>
      <c r="R94" s="147"/>
      <c r="S94" s="147"/>
      <c r="V94" s="147"/>
      <c r="W94" s="147"/>
      <c r="X94" s="147"/>
      <c r="AA94" s="147"/>
      <c r="AB94" s="147"/>
      <c r="AC94" s="147"/>
      <c r="AF94" s="147"/>
      <c r="AG94" s="147"/>
      <c r="AH94" s="147"/>
      <c r="AK94" s="147"/>
      <c r="AL94" s="147"/>
      <c r="AM94" s="147"/>
      <c r="AP94" s="147"/>
      <c r="AQ94" s="147"/>
      <c r="AR94" s="147"/>
      <c r="AU94" s="147"/>
      <c r="AV94" s="147"/>
      <c r="AW94" s="147"/>
      <c r="AZ94" s="147"/>
      <c r="BA94" s="147"/>
      <c r="BB94" s="147"/>
      <c r="BE94" s="147"/>
      <c r="BF94" s="147"/>
      <c r="BG94" s="147"/>
      <c r="BJ94" s="147"/>
      <c r="BK94" s="147"/>
      <c r="BL94" s="147"/>
      <c r="BO94" s="147"/>
      <c r="BP94" s="147"/>
      <c r="BQ94" s="147"/>
      <c r="BT94" s="147"/>
      <c r="BU94" s="147"/>
      <c r="BV94" s="147"/>
      <c r="BY94" s="147"/>
      <c r="BZ94" s="147"/>
      <c r="CA94" s="147"/>
      <c r="CD94" s="147"/>
      <c r="CE94" s="147"/>
      <c r="CF94" s="147"/>
    </row>
    <row r="95" spans="7:85" x14ac:dyDescent="0.3">
      <c r="G95" s="147"/>
      <c r="H95" s="147"/>
      <c r="I95" s="147"/>
      <c r="L95" s="147"/>
      <c r="M95" s="147"/>
      <c r="N95" s="147"/>
      <c r="Q95" s="147"/>
      <c r="R95" s="147"/>
      <c r="S95" s="147"/>
      <c r="V95" s="147"/>
      <c r="W95" s="147"/>
      <c r="X95" s="147"/>
      <c r="AA95" s="147"/>
      <c r="AB95" s="147"/>
      <c r="AC95" s="147"/>
      <c r="AF95" s="147"/>
      <c r="AG95" s="147"/>
      <c r="AH95" s="147"/>
      <c r="AK95" s="147"/>
      <c r="AL95" s="147"/>
      <c r="AM95" s="147"/>
      <c r="AP95" s="147"/>
      <c r="AQ95" s="147"/>
      <c r="AR95" s="147"/>
      <c r="AU95" s="147"/>
      <c r="AV95" s="147"/>
      <c r="AW95" s="147"/>
      <c r="AZ95" s="147"/>
      <c r="BA95" s="147"/>
      <c r="BB95" s="147"/>
      <c r="BE95" s="147"/>
      <c r="BF95" s="147"/>
      <c r="BG95" s="147"/>
      <c r="BJ95" s="147"/>
      <c r="BK95" s="147"/>
      <c r="BL95" s="147"/>
      <c r="BO95" s="147"/>
      <c r="BP95" s="147"/>
      <c r="BQ95" s="147"/>
      <c r="BT95" s="147"/>
      <c r="BU95" s="147"/>
      <c r="BV95" s="147"/>
      <c r="BY95" s="147"/>
      <c r="BZ95" s="147"/>
      <c r="CA95" s="147"/>
      <c r="CD95" s="147"/>
      <c r="CE95" s="147"/>
      <c r="CF95" s="147"/>
    </row>
    <row r="96" spans="7:85" ht="14" customHeight="1" x14ac:dyDescent="0.3">
      <c r="G96" s="147"/>
      <c r="H96" s="147"/>
      <c r="I96" s="147"/>
      <c r="L96" s="147"/>
      <c r="M96" s="147"/>
      <c r="N96" s="147"/>
      <c r="Q96" s="147"/>
      <c r="R96" s="147"/>
      <c r="S96" s="147"/>
      <c r="V96" s="147"/>
      <c r="W96" s="147"/>
      <c r="X96" s="147"/>
      <c r="AA96" s="147"/>
      <c r="AB96" s="147"/>
      <c r="AC96" s="147"/>
      <c r="AF96" s="147"/>
      <c r="AG96" s="147"/>
      <c r="AH96" s="147"/>
      <c r="AK96" s="147"/>
      <c r="AL96" s="147"/>
      <c r="AM96" s="147"/>
      <c r="AP96" s="147"/>
      <c r="AQ96" s="147"/>
      <c r="AR96" s="147"/>
      <c r="AU96" s="147"/>
      <c r="AV96" s="147"/>
      <c r="AW96" s="147"/>
      <c r="AZ96" s="147"/>
      <c r="BA96" s="147"/>
      <c r="BB96" s="147"/>
      <c r="BE96" s="147"/>
      <c r="BF96" s="147"/>
      <c r="BG96" s="147"/>
      <c r="BJ96" s="147"/>
      <c r="BK96" s="147"/>
      <c r="BL96" s="147"/>
      <c r="BO96" s="147"/>
      <c r="BP96" s="147"/>
      <c r="BQ96" s="147"/>
      <c r="BT96" s="147"/>
      <c r="BU96" s="147"/>
      <c r="BV96" s="147"/>
      <c r="BY96" s="147"/>
      <c r="BZ96" s="147"/>
      <c r="CA96" s="147"/>
      <c r="CD96" s="147"/>
      <c r="CE96" s="147"/>
      <c r="CF96" s="147"/>
    </row>
    <row r="97" spans="7:85" x14ac:dyDescent="0.3">
      <c r="G97" s="147"/>
      <c r="H97" s="147"/>
      <c r="I97" s="147"/>
      <c r="L97" s="147"/>
      <c r="M97" s="147"/>
      <c r="N97" s="147"/>
      <c r="Q97" s="147"/>
      <c r="R97" s="147"/>
      <c r="S97" s="147"/>
      <c r="V97" s="147"/>
      <c r="W97" s="147"/>
      <c r="X97" s="147"/>
      <c r="AA97" s="147"/>
      <c r="AB97" s="147"/>
      <c r="AC97" s="147"/>
      <c r="AF97" s="147"/>
      <c r="AG97" s="147"/>
      <c r="AH97" s="147"/>
      <c r="AK97" s="147"/>
      <c r="AL97" s="147"/>
      <c r="AM97" s="147"/>
      <c r="AP97" s="147"/>
      <c r="AQ97" s="147"/>
      <c r="AR97" s="147"/>
      <c r="AU97" s="147"/>
      <c r="AV97" s="147"/>
      <c r="AW97" s="147"/>
      <c r="AZ97" s="147"/>
      <c r="BA97" s="147"/>
      <c r="BB97" s="147"/>
      <c r="BE97" s="147"/>
      <c r="BF97" s="147"/>
      <c r="BG97" s="147"/>
      <c r="BJ97" s="147"/>
      <c r="BK97" s="147"/>
      <c r="BL97" s="147"/>
      <c r="BO97" s="147"/>
      <c r="BP97" s="147"/>
      <c r="BQ97" s="147"/>
      <c r="BT97" s="147"/>
      <c r="BU97" s="147"/>
      <c r="BV97" s="147"/>
      <c r="BY97" s="147"/>
      <c r="BZ97" s="147"/>
      <c r="CA97" s="147"/>
      <c r="CD97" s="147"/>
      <c r="CE97" s="147"/>
      <c r="CF97" s="147"/>
    </row>
    <row r="98" spans="7:85" ht="14" customHeight="1" x14ac:dyDescent="0.3">
      <c r="G98" s="147"/>
      <c r="H98" s="147"/>
      <c r="I98" s="147"/>
      <c r="J98" s="45">
        <f>IF(I97=Asetukset!$H$27,H97,IF(I97=Asetukset!$H$28,H97*60,IF(I97=Asetukset!$H$29,H97*60*8,H97*60*8*5)))</f>
        <v>0</v>
      </c>
      <c r="L98" s="147"/>
      <c r="M98" s="147"/>
      <c r="N98" s="147"/>
      <c r="O98" s="45">
        <f>IF(N97=Asetukset!$H$27,M97,IF(N97=Asetukset!$H$28,M97*60,IF(N97=Asetukset!$H$29,M97*60*8,M97*60*8*5)))</f>
        <v>0</v>
      </c>
      <c r="Q98" s="147"/>
      <c r="R98" s="147"/>
      <c r="S98" s="147"/>
      <c r="T98" s="45">
        <f>IF(S97=Asetukset!$H$27,R97,IF(S97=Asetukset!$H$28,R97*60,IF(S97=Asetukset!$H$29,R97*60*8,R97*60*8*5)))</f>
        <v>0</v>
      </c>
      <c r="V98" s="147"/>
      <c r="W98" s="147"/>
      <c r="X98" s="147"/>
      <c r="Y98" s="45">
        <f>IF(X97=Asetukset!$H$27,W97,IF(X97=Asetukset!$H$28,W97*60,IF(X97=Asetukset!$H$29,W97*60*8,W97*60*8*5)))</f>
        <v>0</v>
      </c>
      <c r="AA98" s="147"/>
      <c r="AB98" s="147"/>
      <c r="AC98" s="147"/>
      <c r="AD98" s="45">
        <f>IF(AC97=Asetukset!$H$27,AB97,IF(AC97=Asetukset!$H$28,AB97*60,IF(AC97=Asetukset!$H$29,AB97*60*8,AB97*60*8*5)))</f>
        <v>0</v>
      </c>
      <c r="AF98" s="147"/>
      <c r="AG98" s="147"/>
      <c r="AH98" s="147"/>
      <c r="AI98" s="45">
        <f>IF(AH97=Asetukset!$H$27,AG97,IF(AH97=Asetukset!$H$28,AG97*60,IF(AH97=Asetukset!$H$29,AG97*60*8,AG97*60*8*5)))</f>
        <v>0</v>
      </c>
      <c r="AK98" s="147"/>
      <c r="AL98" s="147"/>
      <c r="AM98" s="147"/>
      <c r="AN98" s="45">
        <f>IF(AM97=Asetukset!$H$27,AL97,IF(AM97=Asetukset!$H$28,AL97*60,IF(AM97=Asetukset!$H$29,AL97*60*8,AL97*60*8*5)))</f>
        <v>0</v>
      </c>
      <c r="AP98" s="147"/>
      <c r="AQ98" s="147"/>
      <c r="AR98" s="147"/>
      <c r="AS98" s="45">
        <f>IF(AR97=Asetukset!$H$27,AQ97,IF(AR97=Asetukset!$H$28,AQ97*60,IF(AR97=Asetukset!$H$29,AQ97*60*8,AQ97*60*8*5)))</f>
        <v>0</v>
      </c>
      <c r="AU98" s="147"/>
      <c r="AV98" s="147"/>
      <c r="AW98" s="147"/>
      <c r="AX98" s="45">
        <f>IF(AW97=Asetukset!$H$27,AV97,IF(AW97=Asetukset!$H$28,AV97*60,IF(AW97=Asetukset!$H$29,AV97*60*8,AV97*60*8*5)))</f>
        <v>0</v>
      </c>
      <c r="AZ98" s="147"/>
      <c r="BA98" s="147"/>
      <c r="BB98" s="147"/>
      <c r="BC98" s="45">
        <f>IF(BB97=Asetukset!$H$27,BA97,IF(BB97=Asetukset!$H$28,BA97*60,IF(BB97=Asetukset!$H$29,BA97*60*8,BA97*60*8*5)))</f>
        <v>0</v>
      </c>
      <c r="BE98" s="147"/>
      <c r="BF98" s="147"/>
      <c r="BG98" s="147"/>
      <c r="BH98" s="45">
        <f>IF(BG97=Asetukset!$H$27,BF97,IF(BG97=Asetukset!$H$28,BF97*60,IF(BG97=Asetukset!$H$29,BF97*60*8,BF97*60*8*5)))</f>
        <v>0</v>
      </c>
      <c r="BJ98" s="147"/>
      <c r="BK98" s="147"/>
      <c r="BL98" s="147"/>
      <c r="BM98" s="45">
        <f>IF(BL97=Asetukset!$H$27,BK97,IF(BL97=Asetukset!$H$28,BK97*60,IF(BL97=Asetukset!$H$29,BK97*60*8,BK97*60*8*5)))</f>
        <v>0</v>
      </c>
      <c r="BO98" s="147"/>
      <c r="BP98" s="147"/>
      <c r="BQ98" s="147"/>
      <c r="BR98" s="45">
        <f>IF(BQ97=Asetukset!$H$27,BP97,IF(BQ97=Asetukset!$H$28,BP97*60,IF(BQ97=Asetukset!$H$29,BP97*60*8,BP97*60*8*5)))</f>
        <v>0</v>
      </c>
      <c r="BT98" s="147"/>
      <c r="BU98" s="147"/>
      <c r="BV98" s="147"/>
      <c r="BW98" s="45">
        <f>IF(BV97=Asetukset!$H$27,BU97,IF(BV97=Asetukset!$H$28,BU97*60,IF(BV97=Asetukset!$H$29,BU97*60*8,BU97*60*8*5)))</f>
        <v>0</v>
      </c>
      <c r="BY98" s="147"/>
      <c r="BZ98" s="147"/>
      <c r="CA98" s="147"/>
      <c r="CB98" s="45">
        <f>IF(CA97=Asetukset!$H$27,BZ97,IF(CA97=Asetukset!$H$28,BZ97*60,IF(CA97=Asetukset!$H$29,BZ97*60*8,BZ97*60*8*5)))</f>
        <v>0</v>
      </c>
      <c r="CD98" s="147"/>
      <c r="CE98" s="147"/>
      <c r="CF98" s="147"/>
      <c r="CG98" s="45">
        <f>IF(CF97=Asetukset!$H$27,CE97,IF(CF97=Asetukset!$H$28,CE97*60,IF(CF97=Asetukset!$H$29,CE97*60*8,CE97*60*8*5)))</f>
        <v>0</v>
      </c>
    </row>
    <row r="99" spans="7:85" x14ac:dyDescent="0.3">
      <c r="G99" s="147"/>
      <c r="H99" s="147"/>
      <c r="I99" s="147"/>
      <c r="L99" s="147"/>
      <c r="M99" s="147"/>
      <c r="N99" s="147"/>
      <c r="Q99" s="147"/>
      <c r="R99" s="147"/>
      <c r="S99" s="147"/>
      <c r="V99" s="147"/>
      <c r="W99" s="147"/>
      <c r="X99" s="147"/>
      <c r="AA99" s="147"/>
      <c r="AB99" s="147"/>
      <c r="AC99" s="147"/>
      <c r="AF99" s="147"/>
      <c r="AG99" s="147"/>
      <c r="AH99" s="147"/>
      <c r="AK99" s="147"/>
      <c r="AL99" s="147"/>
      <c r="AM99" s="147"/>
      <c r="AP99" s="147"/>
      <c r="AQ99" s="147"/>
      <c r="AR99" s="147"/>
      <c r="AU99" s="147"/>
      <c r="AV99" s="147"/>
      <c r="AW99" s="147"/>
      <c r="AZ99" s="147"/>
      <c r="BA99" s="147"/>
      <c r="BB99" s="147"/>
      <c r="BE99" s="147"/>
      <c r="BF99" s="147"/>
      <c r="BG99" s="147"/>
      <c r="BJ99" s="147"/>
      <c r="BK99" s="147"/>
      <c r="BL99" s="147"/>
      <c r="BO99" s="147"/>
      <c r="BP99" s="147"/>
      <c r="BQ99" s="147"/>
      <c r="BT99" s="147"/>
      <c r="BU99" s="147"/>
      <c r="BV99" s="147"/>
      <c r="BY99" s="147"/>
      <c r="BZ99" s="147"/>
      <c r="CA99" s="147"/>
      <c r="CD99" s="147"/>
      <c r="CE99" s="147"/>
      <c r="CF99" s="147"/>
    </row>
    <row r="100" spans="7:85" ht="14" customHeight="1" x14ac:dyDescent="0.3">
      <c r="G100" s="147"/>
      <c r="H100" s="147"/>
      <c r="I100" s="147"/>
      <c r="L100" s="147"/>
      <c r="M100" s="147"/>
      <c r="N100" s="147"/>
      <c r="Q100" s="147"/>
      <c r="R100" s="147"/>
      <c r="S100" s="147"/>
      <c r="V100" s="147"/>
      <c r="W100" s="147"/>
      <c r="X100" s="147"/>
      <c r="AA100" s="147"/>
      <c r="AB100" s="147"/>
      <c r="AC100" s="147"/>
      <c r="AF100" s="147"/>
      <c r="AG100" s="147"/>
      <c r="AH100" s="147"/>
      <c r="AK100" s="147"/>
      <c r="AL100" s="147"/>
      <c r="AM100" s="147"/>
      <c r="AP100" s="147"/>
      <c r="AQ100" s="147"/>
      <c r="AR100" s="147"/>
      <c r="AU100" s="147"/>
      <c r="AV100" s="147"/>
      <c r="AW100" s="147"/>
      <c r="AZ100" s="147"/>
      <c r="BA100" s="147"/>
      <c r="BB100" s="147"/>
      <c r="BE100" s="147"/>
      <c r="BF100" s="147"/>
      <c r="BG100" s="147"/>
      <c r="BJ100" s="147"/>
      <c r="BK100" s="147"/>
      <c r="BL100" s="147"/>
      <c r="BO100" s="147"/>
      <c r="BP100" s="147"/>
      <c r="BQ100" s="147"/>
      <c r="BT100" s="147"/>
      <c r="BU100" s="147"/>
      <c r="BV100" s="147"/>
      <c r="BY100" s="147"/>
      <c r="BZ100" s="147"/>
      <c r="CA100" s="147"/>
      <c r="CD100" s="147"/>
      <c r="CE100" s="147"/>
      <c r="CF100" s="147"/>
    </row>
    <row r="101" spans="7:85" x14ac:dyDescent="0.3">
      <c r="G101" s="147"/>
      <c r="H101" s="147"/>
      <c r="I101" s="147"/>
      <c r="L101" s="147"/>
      <c r="M101" s="147"/>
      <c r="N101" s="147"/>
      <c r="Q101" s="147"/>
      <c r="R101" s="147"/>
      <c r="S101" s="147"/>
      <c r="V101" s="147"/>
      <c r="W101" s="147"/>
      <c r="X101" s="147"/>
      <c r="AA101" s="147"/>
      <c r="AB101" s="147"/>
      <c r="AC101" s="147"/>
      <c r="AF101" s="147"/>
      <c r="AG101" s="147"/>
      <c r="AH101" s="147"/>
      <c r="AK101" s="147"/>
      <c r="AL101" s="147"/>
      <c r="AM101" s="147"/>
      <c r="AP101" s="147"/>
      <c r="AQ101" s="147"/>
      <c r="AR101" s="147"/>
      <c r="AU101" s="147"/>
      <c r="AV101" s="147"/>
      <c r="AW101" s="147"/>
      <c r="AZ101" s="147"/>
      <c r="BA101" s="147"/>
      <c r="BB101" s="147"/>
      <c r="BE101" s="147"/>
      <c r="BF101" s="147"/>
      <c r="BG101" s="147"/>
      <c r="BJ101" s="147"/>
      <c r="BK101" s="147"/>
      <c r="BL101" s="147"/>
      <c r="BO101" s="147"/>
      <c r="BP101" s="147"/>
      <c r="BQ101" s="147"/>
      <c r="BT101" s="147"/>
      <c r="BU101" s="147"/>
      <c r="BV101" s="147"/>
      <c r="BY101" s="147"/>
      <c r="BZ101" s="147"/>
      <c r="CA101" s="147"/>
      <c r="CD101" s="147"/>
      <c r="CE101" s="147"/>
      <c r="CF101" s="147"/>
    </row>
    <row r="102" spans="7:85" x14ac:dyDescent="0.3">
      <c r="G102" s="120"/>
      <c r="H102" s="120"/>
      <c r="I102" s="120"/>
      <c r="L102" s="120"/>
      <c r="M102" s="120"/>
      <c r="N102" s="120"/>
      <c r="Q102" s="120"/>
      <c r="R102" s="120"/>
      <c r="S102" s="120"/>
      <c r="V102" s="120"/>
      <c r="W102" s="120"/>
      <c r="X102" s="120"/>
      <c r="AA102" s="120"/>
      <c r="AB102" s="120"/>
      <c r="AC102" s="120"/>
      <c r="AF102" s="120"/>
      <c r="AG102" s="120"/>
      <c r="AH102" s="120"/>
      <c r="AK102" s="120"/>
      <c r="AL102" s="120"/>
      <c r="AM102" s="120"/>
      <c r="AP102" s="120"/>
      <c r="AQ102" s="120"/>
      <c r="AR102" s="120"/>
      <c r="AU102" s="120"/>
      <c r="AV102" s="120"/>
      <c r="AW102" s="120"/>
      <c r="AZ102" s="120"/>
      <c r="BA102" s="120"/>
      <c r="BB102" s="120"/>
      <c r="BE102" s="120"/>
      <c r="BF102" s="120"/>
      <c r="BG102" s="120"/>
      <c r="BJ102" s="120"/>
      <c r="BK102" s="120"/>
      <c r="BL102" s="120"/>
      <c r="BO102" s="120"/>
      <c r="BP102" s="120"/>
      <c r="BQ102" s="120"/>
      <c r="BT102" s="120"/>
      <c r="BU102" s="120"/>
      <c r="BV102" s="120"/>
      <c r="BY102" s="120"/>
      <c r="BZ102" s="120"/>
      <c r="CA102" s="120"/>
      <c r="CD102" s="120"/>
      <c r="CE102" s="120"/>
      <c r="CF102" s="120"/>
    </row>
    <row r="103" spans="7:85" x14ac:dyDescent="0.3">
      <c r="G103" s="147" t="s">
        <v>44</v>
      </c>
      <c r="H103" s="147"/>
      <c r="I103" s="147"/>
      <c r="L103" s="147" t="s">
        <v>44</v>
      </c>
      <c r="M103" s="147"/>
      <c r="N103" s="147"/>
      <c r="Q103" s="147" t="s">
        <v>44</v>
      </c>
      <c r="R103" s="147"/>
      <c r="S103" s="147"/>
      <c r="V103" s="147" t="s">
        <v>44</v>
      </c>
      <c r="W103" s="147"/>
      <c r="X103" s="147"/>
      <c r="AA103" s="147" t="s">
        <v>44</v>
      </c>
      <c r="AB103" s="147"/>
      <c r="AC103" s="147"/>
      <c r="AF103" s="147" t="s">
        <v>44</v>
      </c>
      <c r="AG103" s="147"/>
      <c r="AH103" s="147"/>
      <c r="AK103" s="147" t="s">
        <v>44</v>
      </c>
      <c r="AL103" s="147"/>
      <c r="AM103" s="147"/>
      <c r="AP103" s="147" t="s">
        <v>44</v>
      </c>
      <c r="AQ103" s="147"/>
      <c r="AR103" s="147"/>
      <c r="AU103" s="147" t="s">
        <v>44</v>
      </c>
      <c r="AV103" s="147"/>
      <c r="AW103" s="147"/>
      <c r="AZ103" s="147" t="s">
        <v>44</v>
      </c>
      <c r="BA103" s="147"/>
      <c r="BB103" s="147"/>
      <c r="BE103" s="147" t="s">
        <v>44</v>
      </c>
      <c r="BF103" s="147"/>
      <c r="BG103" s="147"/>
      <c r="BJ103" s="147" t="s">
        <v>44</v>
      </c>
      <c r="BK103" s="147"/>
      <c r="BL103" s="147"/>
      <c r="BO103" s="147" t="s">
        <v>44</v>
      </c>
      <c r="BP103" s="147"/>
      <c r="BQ103" s="147"/>
      <c r="BT103" s="147" t="s">
        <v>44</v>
      </c>
      <c r="BU103" s="147"/>
      <c r="BV103" s="147"/>
      <c r="BY103" s="147" t="s">
        <v>44</v>
      </c>
      <c r="BZ103" s="147"/>
      <c r="CA103" s="147"/>
      <c r="CD103" s="147" t="s">
        <v>44</v>
      </c>
      <c r="CE103" s="147"/>
      <c r="CF103" s="147"/>
    </row>
    <row r="104" spans="7:85" ht="14" customHeight="1" x14ac:dyDescent="0.3">
      <c r="G104" s="147"/>
      <c r="H104" s="147"/>
      <c r="I104" s="147"/>
      <c r="L104" s="147"/>
      <c r="M104" s="147"/>
      <c r="N104" s="147"/>
      <c r="Q104" s="147"/>
      <c r="R104" s="147"/>
      <c r="S104" s="147"/>
      <c r="V104" s="147"/>
      <c r="W104" s="147"/>
      <c r="X104" s="147"/>
      <c r="AA104" s="147"/>
      <c r="AB104" s="147"/>
      <c r="AC104" s="147"/>
      <c r="AF104" s="147"/>
      <c r="AG104" s="147"/>
      <c r="AH104" s="147"/>
      <c r="AK104" s="147"/>
      <c r="AL104" s="147"/>
      <c r="AM104" s="147"/>
      <c r="AP104" s="147"/>
      <c r="AQ104" s="147"/>
      <c r="AR104" s="147"/>
      <c r="AU104" s="147"/>
      <c r="AV104" s="147"/>
      <c r="AW104" s="147"/>
      <c r="AZ104" s="147"/>
      <c r="BA104" s="147"/>
      <c r="BB104" s="147"/>
      <c r="BE104" s="147"/>
      <c r="BF104" s="147"/>
      <c r="BG104" s="147"/>
      <c r="BJ104" s="147"/>
      <c r="BK104" s="147"/>
      <c r="BL104" s="147"/>
      <c r="BO104" s="147"/>
      <c r="BP104" s="147"/>
      <c r="BQ104" s="147"/>
      <c r="BT104" s="147"/>
      <c r="BU104" s="147"/>
      <c r="BV104" s="147"/>
      <c r="BY104" s="147"/>
      <c r="BZ104" s="147"/>
      <c r="CA104" s="147"/>
      <c r="CD104" s="147"/>
      <c r="CE104" s="147"/>
      <c r="CF104" s="147"/>
    </row>
    <row r="105" spans="7:85" x14ac:dyDescent="0.3">
      <c r="G105" s="147"/>
      <c r="H105" s="147"/>
      <c r="I105" s="147"/>
      <c r="L105" s="147"/>
      <c r="M105" s="147"/>
      <c r="N105" s="147"/>
      <c r="Q105" s="147"/>
      <c r="R105" s="147"/>
      <c r="S105" s="147"/>
      <c r="V105" s="147"/>
      <c r="W105" s="147"/>
      <c r="X105" s="147"/>
      <c r="AA105" s="147"/>
      <c r="AB105" s="147"/>
      <c r="AC105" s="147"/>
      <c r="AF105" s="147"/>
      <c r="AG105" s="147"/>
      <c r="AH105" s="147"/>
      <c r="AK105" s="147"/>
      <c r="AL105" s="147"/>
      <c r="AM105" s="147"/>
      <c r="AP105" s="147"/>
      <c r="AQ105" s="147"/>
      <c r="AR105" s="147"/>
      <c r="AU105" s="147"/>
      <c r="AV105" s="147"/>
      <c r="AW105" s="147"/>
      <c r="AZ105" s="147"/>
      <c r="BA105" s="147"/>
      <c r="BB105" s="147"/>
      <c r="BE105" s="147"/>
      <c r="BF105" s="147"/>
      <c r="BG105" s="147"/>
      <c r="BJ105" s="147"/>
      <c r="BK105" s="147"/>
      <c r="BL105" s="147"/>
      <c r="BO105" s="147"/>
      <c r="BP105" s="147"/>
      <c r="BQ105" s="147"/>
      <c r="BT105" s="147"/>
      <c r="BU105" s="147"/>
      <c r="BV105" s="147"/>
      <c r="BY105" s="147"/>
      <c r="BZ105" s="147"/>
      <c r="CA105" s="147"/>
      <c r="CD105" s="147"/>
      <c r="CE105" s="147"/>
      <c r="CF105" s="147"/>
    </row>
    <row r="106" spans="7:85" x14ac:dyDescent="0.3">
      <c r="G106" s="147"/>
      <c r="H106" s="147"/>
      <c r="I106" s="147"/>
      <c r="L106" s="147"/>
      <c r="M106" s="147"/>
      <c r="N106" s="147"/>
      <c r="Q106" s="147"/>
      <c r="R106" s="147"/>
      <c r="S106" s="147"/>
      <c r="V106" s="147"/>
      <c r="W106" s="147"/>
      <c r="X106" s="147"/>
      <c r="AA106" s="147"/>
      <c r="AB106" s="147"/>
      <c r="AC106" s="147"/>
      <c r="AF106" s="147"/>
      <c r="AG106" s="147"/>
      <c r="AH106" s="147"/>
      <c r="AK106" s="147"/>
      <c r="AL106" s="147"/>
      <c r="AM106" s="147"/>
      <c r="AP106" s="147"/>
      <c r="AQ106" s="147"/>
      <c r="AR106" s="147"/>
      <c r="AU106" s="147"/>
      <c r="AV106" s="147"/>
      <c r="AW106" s="147"/>
      <c r="AZ106" s="147"/>
      <c r="BA106" s="147"/>
      <c r="BB106" s="147"/>
      <c r="BE106" s="147"/>
      <c r="BF106" s="147"/>
      <c r="BG106" s="147"/>
      <c r="BJ106" s="147"/>
      <c r="BK106" s="147"/>
      <c r="BL106" s="147"/>
      <c r="BO106" s="147"/>
      <c r="BP106" s="147"/>
      <c r="BQ106" s="147"/>
      <c r="BT106" s="147"/>
      <c r="BU106" s="147"/>
      <c r="BV106" s="147"/>
      <c r="BY106" s="147"/>
      <c r="BZ106" s="147"/>
      <c r="CA106" s="147"/>
      <c r="CD106" s="147"/>
      <c r="CE106" s="147"/>
      <c r="CF106" s="147"/>
    </row>
    <row r="107" spans="7:85" ht="14" customHeight="1" x14ac:dyDescent="0.3">
      <c r="G107" s="147"/>
      <c r="H107" s="147"/>
      <c r="I107" s="147"/>
      <c r="L107" s="147"/>
      <c r="M107" s="147"/>
      <c r="N107" s="147"/>
      <c r="Q107" s="147"/>
      <c r="R107" s="147"/>
      <c r="S107" s="147"/>
      <c r="V107" s="147"/>
      <c r="W107" s="147"/>
      <c r="X107" s="147"/>
      <c r="AA107" s="147"/>
      <c r="AB107" s="147"/>
      <c r="AC107" s="147"/>
      <c r="AF107" s="147"/>
      <c r="AG107" s="147"/>
      <c r="AH107" s="147"/>
      <c r="AK107" s="147"/>
      <c r="AL107" s="147"/>
      <c r="AM107" s="147"/>
      <c r="AP107" s="147"/>
      <c r="AQ107" s="147"/>
      <c r="AR107" s="147"/>
      <c r="AU107" s="147"/>
      <c r="AV107" s="147"/>
      <c r="AW107" s="147"/>
      <c r="AZ107" s="147"/>
      <c r="BA107" s="147"/>
      <c r="BB107" s="147"/>
      <c r="BE107" s="147"/>
      <c r="BF107" s="147"/>
      <c r="BG107" s="147"/>
      <c r="BJ107" s="147"/>
      <c r="BK107" s="147"/>
      <c r="BL107" s="147"/>
      <c r="BO107" s="147"/>
      <c r="BP107" s="147"/>
      <c r="BQ107" s="147"/>
      <c r="BT107" s="147"/>
      <c r="BU107" s="147"/>
      <c r="BV107" s="147"/>
      <c r="BY107" s="147"/>
      <c r="BZ107" s="147"/>
      <c r="CA107" s="147"/>
      <c r="CD107" s="147"/>
      <c r="CE107" s="147"/>
      <c r="CF107" s="147"/>
    </row>
    <row r="108" spans="7:85" x14ac:dyDescent="0.3">
      <c r="G108" s="147"/>
      <c r="H108" s="147"/>
      <c r="I108" s="147"/>
      <c r="L108" s="147"/>
      <c r="M108" s="147"/>
      <c r="N108" s="147"/>
      <c r="Q108" s="147"/>
      <c r="R108" s="147"/>
      <c r="S108" s="147"/>
      <c r="V108" s="147"/>
      <c r="W108" s="147"/>
      <c r="X108" s="147"/>
      <c r="AA108" s="147"/>
      <c r="AB108" s="147"/>
      <c r="AC108" s="147"/>
      <c r="AF108" s="147"/>
      <c r="AG108" s="147"/>
      <c r="AH108" s="147"/>
      <c r="AK108" s="147"/>
      <c r="AL108" s="147"/>
      <c r="AM108" s="147"/>
      <c r="AP108" s="147"/>
      <c r="AQ108" s="147"/>
      <c r="AR108" s="147"/>
      <c r="AU108" s="147"/>
      <c r="AV108" s="147"/>
      <c r="AW108" s="147"/>
      <c r="AZ108" s="147"/>
      <c r="BA108" s="147"/>
      <c r="BB108" s="147"/>
      <c r="BE108" s="147"/>
      <c r="BF108" s="147"/>
      <c r="BG108" s="147"/>
      <c r="BJ108" s="147"/>
      <c r="BK108" s="147"/>
      <c r="BL108" s="147"/>
      <c r="BO108" s="147"/>
      <c r="BP108" s="147"/>
      <c r="BQ108" s="147"/>
      <c r="BT108" s="147"/>
      <c r="BU108" s="147"/>
      <c r="BV108" s="147"/>
      <c r="BY108" s="147"/>
      <c r="BZ108" s="147"/>
      <c r="CA108" s="147"/>
      <c r="CD108" s="147"/>
      <c r="CE108" s="147"/>
      <c r="CF108" s="147"/>
    </row>
    <row r="109" spans="7:85" x14ac:dyDescent="0.3">
      <c r="G109" s="147"/>
      <c r="H109" s="147"/>
      <c r="I109" s="147"/>
      <c r="J109" s="45">
        <f>IF(I108=Asetukset!$H$27,H108,IF(I108=Asetukset!$H$28,H108*60,IF(I108=Asetukset!$H$29,H108*60*8,H108*60*8*5)))</f>
        <v>0</v>
      </c>
      <c r="L109" s="147"/>
      <c r="M109" s="147"/>
      <c r="N109" s="147"/>
      <c r="O109" s="45">
        <f>IF(N108=Asetukset!$H$27,M108,IF(N108=Asetukset!$H$28,M108*60,IF(N108=Asetukset!$H$29,M108*60*8,M108*60*8*5)))</f>
        <v>0</v>
      </c>
      <c r="Q109" s="147"/>
      <c r="R109" s="147"/>
      <c r="S109" s="147"/>
      <c r="T109" s="45">
        <f>IF(S108=Asetukset!$H$27,R108,IF(S108=Asetukset!$H$28,R108*60,IF(S108=Asetukset!$H$29,R108*60*8,R108*60*8*5)))</f>
        <v>0</v>
      </c>
      <c r="V109" s="147"/>
      <c r="W109" s="147"/>
      <c r="X109" s="147"/>
      <c r="Y109" s="45">
        <f>IF(X108=Asetukset!$H$27,W108,IF(X108=Asetukset!$H$28,W108*60,IF(X108=Asetukset!$H$29,W108*60*8,W108*60*8*5)))</f>
        <v>0</v>
      </c>
      <c r="AA109" s="147"/>
      <c r="AB109" s="147"/>
      <c r="AC109" s="147"/>
      <c r="AD109" s="45">
        <f>IF(AC108=Asetukset!$H$27,AB108,IF(AC108=Asetukset!$H$28,AB108*60,IF(AC108=Asetukset!$H$29,AB108*60*8,AB108*60*8*5)))</f>
        <v>0</v>
      </c>
      <c r="AF109" s="147"/>
      <c r="AG109" s="147"/>
      <c r="AH109" s="147"/>
      <c r="AI109" s="45">
        <f>IF(AH108=Asetukset!$H$27,AG108,IF(AH108=Asetukset!$H$28,AG108*60,IF(AH108=Asetukset!$H$29,AG108*60*8,AG108*60*8*5)))</f>
        <v>0</v>
      </c>
      <c r="AK109" s="147"/>
      <c r="AL109" s="147"/>
      <c r="AM109" s="147"/>
      <c r="AN109" s="45">
        <f>IF(AM108=Asetukset!$H$27,AL108,IF(AM108=Asetukset!$H$28,AL108*60,IF(AM108=Asetukset!$H$29,AL108*60*8,AL108*60*8*5)))</f>
        <v>0</v>
      </c>
      <c r="AP109" s="147"/>
      <c r="AQ109" s="147"/>
      <c r="AR109" s="147"/>
      <c r="AS109" s="45">
        <f>IF(AR108=Asetukset!$H$27,AQ108,IF(AR108=Asetukset!$H$28,AQ108*60,IF(AR108=Asetukset!$H$29,AQ108*60*8,AQ108*60*8*5)))</f>
        <v>0</v>
      </c>
      <c r="AU109" s="147"/>
      <c r="AV109" s="147"/>
      <c r="AW109" s="147"/>
      <c r="AX109" s="45">
        <f>IF(AW108=Asetukset!$H$27,AV108,IF(AW108=Asetukset!$H$28,AV108*60,IF(AW108=Asetukset!$H$29,AV108*60*8,AV108*60*8*5)))</f>
        <v>0</v>
      </c>
      <c r="AZ109" s="147"/>
      <c r="BA109" s="147"/>
      <c r="BB109" s="147"/>
      <c r="BC109" s="45">
        <f>IF(BB108=Asetukset!$H$27,BA108,IF(BB108=Asetukset!$H$28,BA108*60,IF(BB108=Asetukset!$H$29,BA108*60*8,BA108*60*8*5)))</f>
        <v>0</v>
      </c>
      <c r="BE109" s="147"/>
      <c r="BF109" s="147"/>
      <c r="BG109" s="147"/>
      <c r="BH109" s="45">
        <f>IF(BG108=Asetukset!$H$27,BF108,IF(BG108=Asetukset!$H$28,BF108*60,IF(BG108=Asetukset!$H$29,BF108*60*8,BF108*60*8*5)))</f>
        <v>0</v>
      </c>
      <c r="BJ109" s="147"/>
      <c r="BK109" s="147"/>
      <c r="BL109" s="147"/>
      <c r="BM109" s="45">
        <f>IF(BL108=Asetukset!$H$27,BK108,IF(BL108=Asetukset!$H$28,BK108*60,IF(BL108=Asetukset!$H$29,BK108*60*8,BK108*60*8*5)))</f>
        <v>0</v>
      </c>
      <c r="BO109" s="147"/>
      <c r="BP109" s="147"/>
      <c r="BQ109" s="147"/>
      <c r="BR109" s="45">
        <f>IF(BQ108=Asetukset!$H$27,BP108,IF(BQ108=Asetukset!$H$28,BP108*60,IF(BQ108=Asetukset!$H$29,BP108*60*8,BP108*60*8*5)))</f>
        <v>0</v>
      </c>
      <c r="BT109" s="147"/>
      <c r="BU109" s="147"/>
      <c r="BV109" s="147"/>
      <c r="BW109" s="45">
        <f>IF(BV108=Asetukset!$H$27,BU108,IF(BV108=Asetukset!$H$28,BU108*60,IF(BV108=Asetukset!$H$29,BU108*60*8,BU108*60*8*5)))</f>
        <v>0</v>
      </c>
      <c r="BY109" s="147"/>
      <c r="BZ109" s="147"/>
      <c r="CA109" s="147"/>
      <c r="CB109" s="45">
        <f>IF(CA108=Asetukset!$H$27,BZ108,IF(CA108=Asetukset!$H$28,BZ108*60,IF(CA108=Asetukset!$H$29,BZ108*60*8,BZ108*60*8*5)))</f>
        <v>0</v>
      </c>
      <c r="CD109" s="147"/>
      <c r="CE109" s="147"/>
      <c r="CF109" s="147"/>
      <c r="CG109" s="45">
        <f>IF(CF108=Asetukset!$H$27,CE108,IF(CF108=Asetukset!$H$28,CE108*60,IF(CF108=Asetukset!$H$29,CE108*60*8,CE108*60*8*5)))</f>
        <v>0</v>
      </c>
    </row>
    <row r="110" spans="7:85" x14ac:dyDescent="0.3">
      <c r="G110" s="147"/>
      <c r="H110" s="147"/>
      <c r="I110" s="147"/>
      <c r="L110" s="147"/>
      <c r="M110" s="147"/>
      <c r="N110" s="147"/>
      <c r="Q110" s="147"/>
      <c r="R110" s="147"/>
      <c r="S110" s="147"/>
      <c r="V110" s="147"/>
      <c r="W110" s="147"/>
      <c r="X110" s="147"/>
      <c r="AA110" s="147"/>
      <c r="AB110" s="147"/>
      <c r="AC110" s="147"/>
      <c r="AF110" s="147"/>
      <c r="AG110" s="147"/>
      <c r="AH110" s="147"/>
      <c r="AK110" s="147"/>
      <c r="AL110" s="147"/>
      <c r="AM110" s="147"/>
      <c r="AP110" s="147"/>
      <c r="AQ110" s="147"/>
      <c r="AR110" s="147"/>
      <c r="AU110" s="147"/>
      <c r="AV110" s="147"/>
      <c r="AW110" s="147"/>
      <c r="AZ110" s="147"/>
      <c r="BA110" s="147"/>
      <c r="BB110" s="147"/>
      <c r="BE110" s="147"/>
      <c r="BF110" s="147"/>
      <c r="BG110" s="147"/>
      <c r="BJ110" s="147"/>
      <c r="BK110" s="147"/>
      <c r="BL110" s="147"/>
      <c r="BO110" s="147"/>
      <c r="BP110" s="147"/>
      <c r="BQ110" s="147"/>
      <c r="BT110" s="147"/>
      <c r="BU110" s="147"/>
      <c r="BV110" s="147"/>
      <c r="BY110" s="147"/>
      <c r="BZ110" s="147"/>
      <c r="CA110" s="147"/>
      <c r="CD110" s="147"/>
      <c r="CE110" s="147"/>
      <c r="CF110" s="147"/>
    </row>
    <row r="111" spans="7:85" ht="14" customHeight="1" x14ac:dyDescent="0.3">
      <c r="G111" s="147"/>
      <c r="H111" s="147"/>
      <c r="I111" s="147"/>
      <c r="L111" s="147"/>
      <c r="M111" s="147"/>
      <c r="N111" s="147"/>
      <c r="Q111" s="147"/>
      <c r="R111" s="147"/>
      <c r="S111" s="147"/>
      <c r="V111" s="147"/>
      <c r="W111" s="147"/>
      <c r="X111" s="147"/>
      <c r="AA111" s="147"/>
      <c r="AB111" s="147"/>
      <c r="AC111" s="147"/>
      <c r="AF111" s="147"/>
      <c r="AG111" s="147"/>
      <c r="AH111" s="147"/>
      <c r="AK111" s="147"/>
      <c r="AL111" s="147"/>
      <c r="AM111" s="147"/>
      <c r="AP111" s="147"/>
      <c r="AQ111" s="147"/>
      <c r="AR111" s="147"/>
      <c r="AU111" s="147"/>
      <c r="AV111" s="147"/>
      <c r="AW111" s="147"/>
      <c r="AZ111" s="147"/>
      <c r="BA111" s="147"/>
      <c r="BB111" s="147"/>
      <c r="BE111" s="147"/>
      <c r="BF111" s="147"/>
      <c r="BG111" s="147"/>
      <c r="BJ111" s="147"/>
      <c r="BK111" s="147"/>
      <c r="BL111" s="147"/>
      <c r="BO111" s="147"/>
      <c r="BP111" s="147"/>
      <c r="BQ111" s="147"/>
      <c r="BT111" s="147"/>
      <c r="BU111" s="147"/>
      <c r="BV111" s="147"/>
      <c r="BY111" s="147"/>
      <c r="BZ111" s="147"/>
      <c r="CA111" s="147"/>
      <c r="CD111" s="147"/>
      <c r="CE111" s="147"/>
      <c r="CF111" s="147"/>
    </row>
    <row r="112" spans="7:85" x14ac:dyDescent="0.3">
      <c r="G112" s="147"/>
      <c r="H112" s="147"/>
      <c r="I112" s="147"/>
      <c r="L112" s="147"/>
      <c r="M112" s="147"/>
      <c r="N112" s="147"/>
      <c r="Q112" s="147"/>
      <c r="R112" s="147"/>
      <c r="S112" s="147"/>
      <c r="V112" s="147"/>
      <c r="W112" s="147"/>
      <c r="X112" s="147"/>
      <c r="AA112" s="147"/>
      <c r="AB112" s="147"/>
      <c r="AC112" s="147"/>
      <c r="AF112" s="147"/>
      <c r="AG112" s="147"/>
      <c r="AH112" s="147"/>
      <c r="AK112" s="147"/>
      <c r="AL112" s="147"/>
      <c r="AM112" s="147"/>
      <c r="AP112" s="147"/>
      <c r="AQ112" s="147"/>
      <c r="AR112" s="147"/>
      <c r="AU112" s="147"/>
      <c r="AV112" s="147"/>
      <c r="AW112" s="147"/>
      <c r="AZ112" s="147"/>
      <c r="BA112" s="147"/>
      <c r="BB112" s="147"/>
      <c r="BE112" s="147"/>
      <c r="BF112" s="147"/>
      <c r="BG112" s="147"/>
      <c r="BJ112" s="147"/>
      <c r="BK112" s="147"/>
      <c r="BL112" s="147"/>
      <c r="BO112" s="147"/>
      <c r="BP112" s="147"/>
      <c r="BQ112" s="147"/>
      <c r="BT112" s="147"/>
      <c r="BU112" s="147"/>
      <c r="BV112" s="147"/>
      <c r="BY112" s="147"/>
      <c r="BZ112" s="147"/>
      <c r="CA112" s="147"/>
      <c r="CD112" s="147"/>
      <c r="CE112" s="147"/>
      <c r="CF112" s="147"/>
    </row>
    <row r="113" spans="7:85" x14ac:dyDescent="0.3">
      <c r="G113" s="120"/>
      <c r="H113" s="120"/>
      <c r="I113" s="120"/>
      <c r="L113" s="120"/>
      <c r="M113" s="120"/>
      <c r="N113" s="120"/>
      <c r="Q113" s="120"/>
      <c r="R113" s="120"/>
      <c r="S113" s="120"/>
      <c r="V113" s="120"/>
      <c r="W113" s="120"/>
      <c r="X113" s="120"/>
      <c r="AA113" s="120"/>
      <c r="AB113" s="120"/>
      <c r="AC113" s="120"/>
      <c r="AF113" s="120"/>
      <c r="AG113" s="120"/>
      <c r="AH113" s="120"/>
      <c r="AK113" s="120"/>
      <c r="AL113" s="120"/>
      <c r="AM113" s="120"/>
      <c r="AP113" s="120"/>
      <c r="AQ113" s="120"/>
      <c r="AR113" s="120"/>
      <c r="AU113" s="120"/>
      <c r="AV113" s="120"/>
      <c r="AW113" s="120"/>
      <c r="AZ113" s="120"/>
      <c r="BA113" s="120"/>
      <c r="BB113" s="120"/>
      <c r="BE113" s="120"/>
      <c r="BF113" s="120"/>
      <c r="BG113" s="120"/>
      <c r="BJ113" s="120"/>
      <c r="BK113" s="120"/>
      <c r="BL113" s="120"/>
      <c r="BO113" s="120"/>
      <c r="BP113" s="120"/>
      <c r="BQ113" s="120"/>
      <c r="BT113" s="120"/>
      <c r="BU113" s="120"/>
      <c r="BV113" s="120"/>
      <c r="BY113" s="120"/>
      <c r="BZ113" s="120"/>
      <c r="CA113" s="120"/>
      <c r="CD113" s="120"/>
      <c r="CE113" s="120"/>
      <c r="CF113" s="120"/>
    </row>
    <row r="114" spans="7:85" x14ac:dyDescent="0.3">
      <c r="G114" s="147" t="s">
        <v>44</v>
      </c>
      <c r="H114" s="147"/>
      <c r="I114" s="147"/>
      <c r="L114" s="147" t="s">
        <v>44</v>
      </c>
      <c r="M114" s="147"/>
      <c r="N114" s="147"/>
      <c r="Q114" s="147" t="s">
        <v>44</v>
      </c>
      <c r="R114" s="147"/>
      <c r="S114" s="147"/>
      <c r="V114" s="147" t="s">
        <v>44</v>
      </c>
      <c r="W114" s="147"/>
      <c r="X114" s="147"/>
      <c r="AA114" s="147" t="s">
        <v>44</v>
      </c>
      <c r="AB114" s="147"/>
      <c r="AC114" s="147"/>
      <c r="AF114" s="147" t="s">
        <v>44</v>
      </c>
      <c r="AG114" s="147"/>
      <c r="AH114" s="147"/>
      <c r="AK114" s="147" t="s">
        <v>44</v>
      </c>
      <c r="AL114" s="147"/>
      <c r="AM114" s="147"/>
      <c r="AP114" s="147" t="s">
        <v>44</v>
      </c>
      <c r="AQ114" s="147"/>
      <c r="AR114" s="147"/>
      <c r="AU114" s="147" t="s">
        <v>44</v>
      </c>
      <c r="AV114" s="147"/>
      <c r="AW114" s="147"/>
      <c r="AZ114" s="147" t="s">
        <v>44</v>
      </c>
      <c r="BA114" s="147"/>
      <c r="BB114" s="147"/>
      <c r="BE114" s="147" t="s">
        <v>44</v>
      </c>
      <c r="BF114" s="147"/>
      <c r="BG114" s="147"/>
      <c r="BJ114" s="147" t="s">
        <v>44</v>
      </c>
      <c r="BK114" s="147"/>
      <c r="BL114" s="147"/>
      <c r="BO114" s="147" t="s">
        <v>44</v>
      </c>
      <c r="BP114" s="147"/>
      <c r="BQ114" s="147"/>
      <c r="BT114" s="147" t="s">
        <v>44</v>
      </c>
      <c r="BU114" s="147"/>
      <c r="BV114" s="147"/>
      <c r="BY114" s="147" t="s">
        <v>44</v>
      </c>
      <c r="BZ114" s="147"/>
      <c r="CA114" s="147"/>
      <c r="CD114" s="147" t="s">
        <v>44</v>
      </c>
      <c r="CE114" s="147"/>
      <c r="CF114" s="147"/>
    </row>
    <row r="115" spans="7:85" ht="14" customHeight="1" x14ac:dyDescent="0.3">
      <c r="G115" s="147"/>
      <c r="H115" s="147"/>
      <c r="I115" s="147"/>
      <c r="L115" s="147"/>
      <c r="M115" s="147"/>
      <c r="N115" s="147"/>
      <c r="Q115" s="147"/>
      <c r="R115" s="147"/>
      <c r="S115" s="147"/>
      <c r="V115" s="147"/>
      <c r="W115" s="147"/>
      <c r="X115" s="147"/>
      <c r="AA115" s="147"/>
      <c r="AB115" s="147"/>
      <c r="AC115" s="147"/>
      <c r="AF115" s="147"/>
      <c r="AG115" s="147"/>
      <c r="AH115" s="147"/>
      <c r="AK115" s="147"/>
      <c r="AL115" s="147"/>
      <c r="AM115" s="147"/>
      <c r="AP115" s="147"/>
      <c r="AQ115" s="147"/>
      <c r="AR115" s="147"/>
      <c r="AU115" s="147"/>
      <c r="AV115" s="147"/>
      <c r="AW115" s="147"/>
      <c r="AZ115" s="147"/>
      <c r="BA115" s="147"/>
      <c r="BB115" s="147"/>
      <c r="BE115" s="147"/>
      <c r="BF115" s="147"/>
      <c r="BG115" s="147"/>
      <c r="BJ115" s="147"/>
      <c r="BK115" s="147"/>
      <c r="BL115" s="147"/>
      <c r="BO115" s="147"/>
      <c r="BP115" s="147"/>
      <c r="BQ115" s="147"/>
      <c r="BT115" s="147"/>
      <c r="BU115" s="147"/>
      <c r="BV115" s="147"/>
      <c r="BY115" s="147"/>
      <c r="BZ115" s="147"/>
      <c r="CA115" s="147"/>
      <c r="CD115" s="147"/>
      <c r="CE115" s="147"/>
      <c r="CF115" s="147"/>
    </row>
    <row r="116" spans="7:85" x14ac:dyDescent="0.3">
      <c r="G116" s="147"/>
      <c r="H116" s="147"/>
      <c r="I116" s="147"/>
      <c r="L116" s="147"/>
      <c r="M116" s="147"/>
      <c r="N116" s="147"/>
      <c r="Q116" s="147"/>
      <c r="R116" s="147"/>
      <c r="S116" s="147"/>
      <c r="V116" s="147"/>
      <c r="W116" s="147"/>
      <c r="X116" s="147"/>
      <c r="AA116" s="147"/>
      <c r="AB116" s="147"/>
      <c r="AC116" s="147"/>
      <c r="AF116" s="147"/>
      <c r="AG116" s="147"/>
      <c r="AH116" s="147"/>
      <c r="AK116" s="147"/>
      <c r="AL116" s="147"/>
      <c r="AM116" s="147"/>
      <c r="AP116" s="147"/>
      <c r="AQ116" s="147"/>
      <c r="AR116" s="147"/>
      <c r="AU116" s="147"/>
      <c r="AV116" s="147"/>
      <c r="AW116" s="147"/>
      <c r="AZ116" s="147"/>
      <c r="BA116" s="147"/>
      <c r="BB116" s="147"/>
      <c r="BE116" s="147"/>
      <c r="BF116" s="147"/>
      <c r="BG116" s="147"/>
      <c r="BJ116" s="147"/>
      <c r="BK116" s="147"/>
      <c r="BL116" s="147"/>
      <c r="BO116" s="147"/>
      <c r="BP116" s="147"/>
      <c r="BQ116" s="147"/>
      <c r="BT116" s="147"/>
      <c r="BU116" s="147"/>
      <c r="BV116" s="147"/>
      <c r="BY116" s="147"/>
      <c r="BZ116" s="147"/>
      <c r="CA116" s="147"/>
      <c r="CD116" s="147"/>
      <c r="CE116" s="147"/>
      <c r="CF116" s="147"/>
    </row>
    <row r="117" spans="7:85" x14ac:dyDescent="0.3">
      <c r="G117" s="147"/>
      <c r="H117" s="147"/>
      <c r="I117" s="147"/>
      <c r="L117" s="147"/>
      <c r="M117" s="147"/>
      <c r="N117" s="147"/>
      <c r="Q117" s="147"/>
      <c r="R117" s="147"/>
      <c r="S117" s="147"/>
      <c r="V117" s="147"/>
      <c r="W117" s="147"/>
      <c r="X117" s="147"/>
      <c r="AA117" s="147"/>
      <c r="AB117" s="147"/>
      <c r="AC117" s="147"/>
      <c r="AF117" s="147"/>
      <c r="AG117" s="147"/>
      <c r="AH117" s="147"/>
      <c r="AK117" s="147"/>
      <c r="AL117" s="147"/>
      <c r="AM117" s="147"/>
      <c r="AP117" s="147"/>
      <c r="AQ117" s="147"/>
      <c r="AR117" s="147"/>
      <c r="AU117" s="147"/>
      <c r="AV117" s="147"/>
      <c r="AW117" s="147"/>
      <c r="AZ117" s="147"/>
      <c r="BA117" s="147"/>
      <c r="BB117" s="147"/>
      <c r="BE117" s="147"/>
      <c r="BF117" s="147"/>
      <c r="BG117" s="147"/>
      <c r="BJ117" s="147"/>
      <c r="BK117" s="147"/>
      <c r="BL117" s="147"/>
      <c r="BO117" s="147"/>
      <c r="BP117" s="147"/>
      <c r="BQ117" s="147"/>
      <c r="BT117" s="147"/>
      <c r="BU117" s="147"/>
      <c r="BV117" s="147"/>
      <c r="BY117" s="147"/>
      <c r="BZ117" s="147"/>
      <c r="CA117" s="147"/>
      <c r="CD117" s="147"/>
      <c r="CE117" s="147"/>
      <c r="CF117" s="147"/>
    </row>
    <row r="118" spans="7:85" ht="14" customHeight="1" x14ac:dyDescent="0.3">
      <c r="G118" s="147"/>
      <c r="H118" s="147"/>
      <c r="I118" s="147"/>
      <c r="L118" s="147"/>
      <c r="M118" s="147"/>
      <c r="N118" s="147"/>
      <c r="Q118" s="147"/>
      <c r="R118" s="147"/>
      <c r="S118" s="147"/>
      <c r="V118" s="147"/>
      <c r="W118" s="147"/>
      <c r="X118" s="147"/>
      <c r="AA118" s="147"/>
      <c r="AB118" s="147"/>
      <c r="AC118" s="147"/>
      <c r="AF118" s="147"/>
      <c r="AG118" s="147"/>
      <c r="AH118" s="147"/>
      <c r="AK118" s="147"/>
      <c r="AL118" s="147"/>
      <c r="AM118" s="147"/>
      <c r="AP118" s="147"/>
      <c r="AQ118" s="147"/>
      <c r="AR118" s="147"/>
      <c r="AU118" s="147"/>
      <c r="AV118" s="147"/>
      <c r="AW118" s="147"/>
      <c r="AZ118" s="147"/>
      <c r="BA118" s="147"/>
      <c r="BB118" s="147"/>
      <c r="BE118" s="147"/>
      <c r="BF118" s="147"/>
      <c r="BG118" s="147"/>
      <c r="BJ118" s="147"/>
      <c r="BK118" s="147"/>
      <c r="BL118" s="147"/>
      <c r="BO118" s="147"/>
      <c r="BP118" s="147"/>
      <c r="BQ118" s="147"/>
      <c r="BT118" s="147"/>
      <c r="BU118" s="147"/>
      <c r="BV118" s="147"/>
      <c r="BY118" s="147"/>
      <c r="BZ118" s="147"/>
      <c r="CA118" s="147"/>
      <c r="CD118" s="147"/>
      <c r="CE118" s="147"/>
      <c r="CF118" s="147"/>
    </row>
    <row r="119" spans="7:85" x14ac:dyDescent="0.3">
      <c r="G119" s="147"/>
      <c r="H119" s="147"/>
      <c r="I119" s="147"/>
      <c r="L119" s="147"/>
      <c r="M119" s="147"/>
      <c r="N119" s="147"/>
      <c r="Q119" s="147"/>
      <c r="R119" s="147"/>
      <c r="S119" s="147"/>
      <c r="V119" s="147"/>
      <c r="W119" s="147"/>
      <c r="X119" s="147"/>
      <c r="AA119" s="147"/>
      <c r="AB119" s="147"/>
      <c r="AC119" s="147"/>
      <c r="AF119" s="147"/>
      <c r="AG119" s="147"/>
      <c r="AH119" s="147"/>
      <c r="AK119" s="147"/>
      <c r="AL119" s="147"/>
      <c r="AM119" s="147"/>
      <c r="AP119" s="147"/>
      <c r="AQ119" s="147"/>
      <c r="AR119" s="147"/>
      <c r="AU119" s="147"/>
      <c r="AV119" s="147"/>
      <c r="AW119" s="147"/>
      <c r="AZ119" s="147"/>
      <c r="BA119" s="147"/>
      <c r="BB119" s="147"/>
      <c r="BE119" s="147"/>
      <c r="BF119" s="147"/>
      <c r="BG119" s="147"/>
      <c r="BJ119" s="147"/>
      <c r="BK119" s="147"/>
      <c r="BL119" s="147"/>
      <c r="BO119" s="147"/>
      <c r="BP119" s="147"/>
      <c r="BQ119" s="147"/>
      <c r="BT119" s="147"/>
      <c r="BU119" s="147"/>
      <c r="BV119" s="147"/>
      <c r="BY119" s="147"/>
      <c r="BZ119" s="147"/>
      <c r="CA119" s="147"/>
      <c r="CD119" s="147"/>
      <c r="CE119" s="147"/>
      <c r="CF119" s="147"/>
    </row>
    <row r="120" spans="7:85" x14ac:dyDescent="0.3">
      <c r="G120" s="147"/>
      <c r="H120" s="147"/>
      <c r="I120" s="147"/>
      <c r="J120" s="45">
        <f>IF(I119=Asetukset!$H$27,H119,IF(I119=Asetukset!$H$28,H119*60,IF(I119=Asetukset!$H$29,H119*60*8,H119*60*8*5)))</f>
        <v>0</v>
      </c>
      <c r="L120" s="147"/>
      <c r="M120" s="147"/>
      <c r="N120" s="147"/>
      <c r="O120" s="45">
        <f>IF(N119=Asetukset!$H$27,M119,IF(N119=Asetukset!$H$28,M119*60,IF(N119=Asetukset!$H$29,M119*60*8,M119*60*8*5)))</f>
        <v>0</v>
      </c>
      <c r="Q120" s="147"/>
      <c r="R120" s="147"/>
      <c r="S120" s="147"/>
      <c r="T120" s="45">
        <f>IF(S119=Asetukset!$H$27,R119,IF(S119=Asetukset!$H$28,R119*60,IF(S119=Asetukset!$H$29,R119*60*8,R119*60*8*5)))</f>
        <v>0</v>
      </c>
      <c r="V120" s="147"/>
      <c r="W120" s="147"/>
      <c r="X120" s="147"/>
      <c r="Y120" s="45">
        <f>IF(X119=Asetukset!$H$27,W119,IF(X119=Asetukset!$H$28,W119*60,IF(X119=Asetukset!$H$29,W119*60*8,W119*60*8*5)))</f>
        <v>0</v>
      </c>
      <c r="AA120" s="147"/>
      <c r="AB120" s="147"/>
      <c r="AC120" s="147"/>
      <c r="AD120" s="45">
        <f>IF(AC119=Asetukset!$H$27,AB119,IF(AC119=Asetukset!$H$28,AB119*60,IF(AC119=Asetukset!$H$29,AB119*60*8,AB119*60*8*5)))</f>
        <v>0</v>
      </c>
      <c r="AF120" s="147"/>
      <c r="AG120" s="147"/>
      <c r="AH120" s="147"/>
      <c r="AI120" s="45">
        <f>IF(AH119=Asetukset!$H$27,AG119,IF(AH119=Asetukset!$H$28,AG119*60,IF(AH119=Asetukset!$H$29,AG119*60*8,AG119*60*8*5)))</f>
        <v>0</v>
      </c>
      <c r="AK120" s="147"/>
      <c r="AL120" s="147"/>
      <c r="AM120" s="147"/>
      <c r="AN120" s="45">
        <f>IF(AM119=Asetukset!$H$27,AL119,IF(AM119=Asetukset!$H$28,AL119*60,IF(AM119=Asetukset!$H$29,AL119*60*8,AL119*60*8*5)))</f>
        <v>0</v>
      </c>
      <c r="AP120" s="147"/>
      <c r="AQ120" s="147"/>
      <c r="AR120" s="147"/>
      <c r="AS120" s="45">
        <f>IF(AR119=Asetukset!$H$27,AQ119,IF(AR119=Asetukset!$H$28,AQ119*60,IF(AR119=Asetukset!$H$29,AQ119*60*8,AQ119*60*8*5)))</f>
        <v>0</v>
      </c>
      <c r="AU120" s="147"/>
      <c r="AV120" s="147"/>
      <c r="AW120" s="147"/>
      <c r="AX120" s="45">
        <f>IF(AW119=Asetukset!$H$27,AV119,IF(AW119=Asetukset!$H$28,AV119*60,IF(AW119=Asetukset!$H$29,AV119*60*8,AV119*60*8*5)))</f>
        <v>0</v>
      </c>
      <c r="AZ120" s="147"/>
      <c r="BA120" s="147"/>
      <c r="BB120" s="147"/>
      <c r="BC120" s="45">
        <f>IF(BB119=Asetukset!$H$27,BA119,IF(BB119=Asetukset!$H$28,BA119*60,IF(BB119=Asetukset!$H$29,BA119*60*8,BA119*60*8*5)))</f>
        <v>0</v>
      </c>
      <c r="BE120" s="147"/>
      <c r="BF120" s="147"/>
      <c r="BG120" s="147"/>
      <c r="BH120" s="45">
        <f>IF(BG119=Asetukset!$H$27,BF119,IF(BG119=Asetukset!$H$28,BF119*60,IF(BG119=Asetukset!$H$29,BF119*60*8,BF119*60*8*5)))</f>
        <v>0</v>
      </c>
      <c r="BJ120" s="147"/>
      <c r="BK120" s="147"/>
      <c r="BL120" s="147"/>
      <c r="BM120" s="45">
        <f>IF(BL119=Asetukset!$H$27,BK119,IF(BL119=Asetukset!$H$28,BK119*60,IF(BL119=Asetukset!$H$29,BK119*60*8,BK119*60*8*5)))</f>
        <v>0</v>
      </c>
      <c r="BO120" s="147"/>
      <c r="BP120" s="147"/>
      <c r="BQ120" s="147"/>
      <c r="BR120" s="45">
        <f>IF(BQ119=Asetukset!$H$27,BP119,IF(BQ119=Asetukset!$H$28,BP119*60,IF(BQ119=Asetukset!$H$29,BP119*60*8,BP119*60*8*5)))</f>
        <v>0</v>
      </c>
      <c r="BT120" s="147"/>
      <c r="BU120" s="147"/>
      <c r="BV120" s="147"/>
      <c r="BW120" s="45">
        <f>IF(BV119=Asetukset!$H$27,BU119,IF(BV119=Asetukset!$H$28,BU119*60,IF(BV119=Asetukset!$H$29,BU119*60*8,BU119*60*8*5)))</f>
        <v>0</v>
      </c>
      <c r="BY120" s="147"/>
      <c r="BZ120" s="147"/>
      <c r="CA120" s="147"/>
      <c r="CB120" s="45">
        <f>IF(CA119=Asetukset!$H$27,BZ119,IF(CA119=Asetukset!$H$28,BZ119*60,IF(CA119=Asetukset!$H$29,BZ119*60*8,BZ119*60*8*5)))</f>
        <v>0</v>
      </c>
      <c r="CD120" s="147"/>
      <c r="CE120" s="147"/>
      <c r="CF120" s="147"/>
      <c r="CG120" s="45">
        <f>IF(CF119=Asetukset!$H$27,CE119,IF(CF119=Asetukset!$H$28,CE119*60,IF(CF119=Asetukset!$H$29,CE119*60*8,CE119*60*8*5)))</f>
        <v>0</v>
      </c>
    </row>
    <row r="121" spans="7:85" x14ac:dyDescent="0.3">
      <c r="G121" s="147"/>
      <c r="H121" s="147"/>
      <c r="I121" s="147"/>
      <c r="L121" s="147"/>
      <c r="M121" s="147"/>
      <c r="N121" s="147"/>
      <c r="Q121" s="147"/>
      <c r="R121" s="147"/>
      <c r="S121" s="147"/>
      <c r="V121" s="147"/>
      <c r="W121" s="147"/>
      <c r="X121" s="147"/>
      <c r="AA121" s="147"/>
      <c r="AB121" s="147"/>
      <c r="AC121" s="147"/>
      <c r="AF121" s="147"/>
      <c r="AG121" s="147"/>
      <c r="AH121" s="147"/>
      <c r="AK121" s="147"/>
      <c r="AL121" s="147"/>
      <c r="AM121" s="147"/>
      <c r="AP121" s="147"/>
      <c r="AQ121" s="147"/>
      <c r="AR121" s="147"/>
      <c r="AU121" s="147"/>
      <c r="AV121" s="147"/>
      <c r="AW121" s="147"/>
      <c r="AZ121" s="147"/>
      <c r="BA121" s="147"/>
      <c r="BB121" s="147"/>
      <c r="BE121" s="147"/>
      <c r="BF121" s="147"/>
      <c r="BG121" s="147"/>
      <c r="BJ121" s="147"/>
      <c r="BK121" s="147"/>
      <c r="BL121" s="147"/>
      <c r="BO121" s="147"/>
      <c r="BP121" s="147"/>
      <c r="BQ121" s="147"/>
      <c r="BT121" s="147"/>
      <c r="BU121" s="147"/>
      <c r="BV121" s="147"/>
      <c r="BY121" s="147"/>
      <c r="BZ121" s="147"/>
      <c r="CA121" s="147"/>
      <c r="CD121" s="147"/>
      <c r="CE121" s="147"/>
      <c r="CF121" s="147"/>
    </row>
    <row r="122" spans="7:85" x14ac:dyDescent="0.3">
      <c r="G122" s="147"/>
      <c r="H122" s="147"/>
      <c r="I122" s="147"/>
      <c r="L122" s="147"/>
      <c r="M122" s="147"/>
      <c r="N122" s="147"/>
      <c r="Q122" s="147"/>
      <c r="R122" s="147"/>
      <c r="S122" s="147"/>
      <c r="V122" s="147"/>
      <c r="W122" s="147"/>
      <c r="X122" s="147"/>
      <c r="AA122" s="147"/>
      <c r="AB122" s="147"/>
      <c r="AC122" s="147"/>
      <c r="AF122" s="147"/>
      <c r="AG122" s="147"/>
      <c r="AH122" s="147"/>
      <c r="AK122" s="147"/>
      <c r="AL122" s="147"/>
      <c r="AM122" s="147"/>
      <c r="AP122" s="147"/>
      <c r="AQ122" s="147"/>
      <c r="AR122" s="147"/>
      <c r="AU122" s="147"/>
      <c r="AV122" s="147"/>
      <c r="AW122" s="147"/>
      <c r="AZ122" s="147"/>
      <c r="BA122" s="147"/>
      <c r="BB122" s="147"/>
      <c r="BE122" s="147"/>
      <c r="BF122" s="147"/>
      <c r="BG122" s="147"/>
      <c r="BJ122" s="147"/>
      <c r="BK122" s="147"/>
      <c r="BL122" s="147"/>
      <c r="BO122" s="147"/>
      <c r="BP122" s="147"/>
      <c r="BQ122" s="147"/>
      <c r="BT122" s="147"/>
      <c r="BU122" s="147"/>
      <c r="BV122" s="147"/>
      <c r="BY122" s="147"/>
      <c r="BZ122" s="147"/>
      <c r="CA122" s="147"/>
      <c r="CD122" s="147"/>
      <c r="CE122" s="147"/>
      <c r="CF122" s="147"/>
    </row>
    <row r="123" spans="7:85" x14ac:dyDescent="0.3">
      <c r="G123" s="147"/>
      <c r="H123" s="147"/>
      <c r="I123" s="147"/>
      <c r="L123" s="147"/>
      <c r="M123" s="147"/>
      <c r="N123" s="147"/>
      <c r="Q123" s="147"/>
      <c r="R123" s="147"/>
      <c r="S123" s="147"/>
      <c r="V123" s="147"/>
      <c r="W123" s="147"/>
      <c r="X123" s="147"/>
      <c r="AA123" s="147"/>
      <c r="AB123" s="147"/>
      <c r="AC123" s="147"/>
      <c r="AF123" s="147"/>
      <c r="AG123" s="147"/>
      <c r="AH123" s="147"/>
      <c r="AK123" s="147"/>
      <c r="AL123" s="147"/>
      <c r="AM123" s="147"/>
      <c r="AP123" s="147"/>
      <c r="AQ123" s="147"/>
      <c r="AR123" s="147"/>
      <c r="AU123" s="147"/>
      <c r="AV123" s="147"/>
      <c r="AW123" s="147"/>
      <c r="AZ123" s="147"/>
      <c r="BA123" s="147"/>
      <c r="BB123" s="147"/>
      <c r="BE123" s="147"/>
      <c r="BF123" s="147"/>
      <c r="BG123" s="147"/>
      <c r="BJ123" s="147"/>
      <c r="BK123" s="147"/>
      <c r="BL123" s="147"/>
      <c r="BO123" s="147"/>
      <c r="BP123" s="147"/>
      <c r="BQ123" s="147"/>
      <c r="BT123" s="147"/>
      <c r="BU123" s="147"/>
      <c r="BV123" s="147"/>
      <c r="BY123" s="147"/>
      <c r="BZ123" s="147"/>
      <c r="CA123" s="147"/>
      <c r="CD123" s="147"/>
      <c r="CE123" s="147"/>
      <c r="CF123" s="147"/>
    </row>
    <row r="124" spans="7:85" x14ac:dyDescent="0.3">
      <c r="G124" s="120"/>
      <c r="H124" s="120"/>
      <c r="I124" s="120"/>
      <c r="L124" s="120"/>
      <c r="M124" s="120"/>
      <c r="N124" s="120"/>
      <c r="Q124" s="120"/>
      <c r="R124" s="120"/>
      <c r="S124" s="120"/>
      <c r="V124" s="120"/>
      <c r="W124" s="120"/>
      <c r="X124" s="120"/>
      <c r="AA124" s="120"/>
      <c r="AB124" s="120"/>
      <c r="AC124" s="120"/>
      <c r="AF124" s="120"/>
      <c r="AG124" s="120"/>
      <c r="AH124" s="120"/>
      <c r="AK124" s="120"/>
      <c r="AL124" s="120"/>
      <c r="AM124" s="120"/>
      <c r="AP124" s="120"/>
      <c r="AQ124" s="120"/>
      <c r="AR124" s="120"/>
      <c r="AU124" s="120"/>
      <c r="AV124" s="120"/>
      <c r="AW124" s="120"/>
      <c r="AZ124" s="120"/>
      <c r="BA124" s="120"/>
      <c r="BB124" s="120"/>
      <c r="BE124" s="120"/>
      <c r="BF124" s="120"/>
      <c r="BG124" s="120"/>
      <c r="BJ124" s="120"/>
      <c r="BK124" s="120"/>
      <c r="BL124" s="120"/>
      <c r="BO124" s="120"/>
      <c r="BP124" s="120"/>
      <c r="BQ124" s="120"/>
      <c r="BT124" s="120"/>
      <c r="BU124" s="120"/>
      <c r="BV124" s="120"/>
      <c r="BY124" s="120"/>
      <c r="BZ124" s="120"/>
      <c r="CA124" s="120"/>
      <c r="CD124" s="120"/>
      <c r="CE124" s="120"/>
      <c r="CF124" s="120"/>
    </row>
    <row r="125" spans="7:85" x14ac:dyDescent="0.3">
      <c r="G125" s="147" t="s">
        <v>44</v>
      </c>
      <c r="H125" s="147"/>
      <c r="I125" s="147"/>
      <c r="L125" s="147" t="s">
        <v>44</v>
      </c>
      <c r="M125" s="147"/>
      <c r="N125" s="147"/>
      <c r="Q125" s="147" t="s">
        <v>44</v>
      </c>
      <c r="R125" s="147"/>
      <c r="S125" s="147"/>
      <c r="V125" s="147" t="s">
        <v>44</v>
      </c>
      <c r="W125" s="147"/>
      <c r="X125" s="147"/>
      <c r="AA125" s="147" t="s">
        <v>44</v>
      </c>
      <c r="AB125" s="147"/>
      <c r="AC125" s="147"/>
      <c r="AF125" s="147" t="s">
        <v>44</v>
      </c>
      <c r="AG125" s="147"/>
      <c r="AH125" s="147"/>
      <c r="AK125" s="147" t="s">
        <v>44</v>
      </c>
      <c r="AL125" s="147"/>
      <c r="AM125" s="147"/>
      <c r="AP125" s="147" t="s">
        <v>44</v>
      </c>
      <c r="AQ125" s="147"/>
      <c r="AR125" s="147"/>
      <c r="AU125" s="147" t="s">
        <v>44</v>
      </c>
      <c r="AV125" s="147"/>
      <c r="AW125" s="147"/>
      <c r="AZ125" s="147" t="s">
        <v>44</v>
      </c>
      <c r="BA125" s="147"/>
      <c r="BB125" s="147"/>
      <c r="BE125" s="147" t="s">
        <v>44</v>
      </c>
      <c r="BF125" s="147"/>
      <c r="BG125" s="147"/>
      <c r="BJ125" s="147" t="s">
        <v>44</v>
      </c>
      <c r="BK125" s="147"/>
      <c r="BL125" s="147"/>
      <c r="BO125" s="147" t="s">
        <v>44</v>
      </c>
      <c r="BP125" s="147"/>
      <c r="BQ125" s="147"/>
      <c r="BT125" s="147" t="s">
        <v>44</v>
      </c>
      <c r="BU125" s="147"/>
      <c r="BV125" s="147"/>
      <c r="BY125" s="147" t="s">
        <v>44</v>
      </c>
      <c r="BZ125" s="147"/>
      <c r="CA125" s="147"/>
      <c r="CD125" s="147" t="s">
        <v>44</v>
      </c>
      <c r="CE125" s="147"/>
      <c r="CF125" s="147"/>
    </row>
    <row r="126" spans="7:85" ht="14" customHeight="1" x14ac:dyDescent="0.3">
      <c r="G126" s="147"/>
      <c r="H126" s="147"/>
      <c r="I126" s="147"/>
      <c r="L126" s="147"/>
      <c r="M126" s="147"/>
      <c r="N126" s="147"/>
      <c r="Q126" s="147"/>
      <c r="R126" s="147"/>
      <c r="S126" s="147"/>
      <c r="V126" s="147"/>
      <c r="W126" s="147"/>
      <c r="X126" s="147"/>
      <c r="AA126" s="147"/>
      <c r="AB126" s="147"/>
      <c r="AC126" s="147"/>
      <c r="AF126" s="147"/>
      <c r="AG126" s="147"/>
      <c r="AH126" s="147"/>
      <c r="AK126" s="147"/>
      <c r="AL126" s="147"/>
      <c r="AM126" s="147"/>
      <c r="AP126" s="147"/>
      <c r="AQ126" s="147"/>
      <c r="AR126" s="147"/>
      <c r="AU126" s="147"/>
      <c r="AV126" s="147"/>
      <c r="AW126" s="147"/>
      <c r="AZ126" s="147"/>
      <c r="BA126" s="147"/>
      <c r="BB126" s="147"/>
      <c r="BE126" s="147"/>
      <c r="BF126" s="147"/>
      <c r="BG126" s="147"/>
      <c r="BJ126" s="147"/>
      <c r="BK126" s="147"/>
      <c r="BL126" s="147"/>
      <c r="BO126" s="147"/>
      <c r="BP126" s="147"/>
      <c r="BQ126" s="147"/>
      <c r="BT126" s="147"/>
      <c r="BU126" s="147"/>
      <c r="BV126" s="147"/>
      <c r="BY126" s="147"/>
      <c r="BZ126" s="147"/>
      <c r="CA126" s="147"/>
      <c r="CD126" s="147"/>
      <c r="CE126" s="147"/>
      <c r="CF126" s="147"/>
    </row>
    <row r="127" spans="7:85" x14ac:dyDescent="0.3">
      <c r="G127" s="147"/>
      <c r="H127" s="147"/>
      <c r="I127" s="147"/>
      <c r="L127" s="147"/>
      <c r="M127" s="147"/>
      <c r="N127" s="147"/>
      <c r="Q127" s="147"/>
      <c r="R127" s="147"/>
      <c r="S127" s="147"/>
      <c r="V127" s="147"/>
      <c r="W127" s="147"/>
      <c r="X127" s="147"/>
      <c r="AA127" s="147"/>
      <c r="AB127" s="147"/>
      <c r="AC127" s="147"/>
      <c r="AF127" s="147"/>
      <c r="AG127" s="147"/>
      <c r="AH127" s="147"/>
      <c r="AK127" s="147"/>
      <c r="AL127" s="147"/>
      <c r="AM127" s="147"/>
      <c r="AP127" s="147"/>
      <c r="AQ127" s="147"/>
      <c r="AR127" s="147"/>
      <c r="AU127" s="147"/>
      <c r="AV127" s="147"/>
      <c r="AW127" s="147"/>
      <c r="AZ127" s="147"/>
      <c r="BA127" s="147"/>
      <c r="BB127" s="147"/>
      <c r="BE127" s="147"/>
      <c r="BF127" s="147"/>
      <c r="BG127" s="147"/>
      <c r="BJ127" s="147"/>
      <c r="BK127" s="147"/>
      <c r="BL127" s="147"/>
      <c r="BO127" s="147"/>
      <c r="BP127" s="147"/>
      <c r="BQ127" s="147"/>
      <c r="BT127" s="147"/>
      <c r="BU127" s="147"/>
      <c r="BV127" s="147"/>
      <c r="BY127" s="147"/>
      <c r="BZ127" s="147"/>
      <c r="CA127" s="147"/>
      <c r="CD127" s="147"/>
      <c r="CE127" s="147"/>
      <c r="CF127" s="147"/>
    </row>
    <row r="128" spans="7:85" x14ac:dyDescent="0.3">
      <c r="G128" s="147"/>
      <c r="H128" s="147"/>
      <c r="I128" s="147"/>
      <c r="L128" s="147"/>
      <c r="M128" s="147"/>
      <c r="N128" s="147"/>
      <c r="Q128" s="147"/>
      <c r="R128" s="147"/>
      <c r="S128" s="147"/>
      <c r="V128" s="147"/>
      <c r="W128" s="147"/>
      <c r="X128" s="147"/>
      <c r="AA128" s="147"/>
      <c r="AB128" s="147"/>
      <c r="AC128" s="147"/>
      <c r="AF128" s="147"/>
      <c r="AG128" s="147"/>
      <c r="AH128" s="147"/>
      <c r="AK128" s="147"/>
      <c r="AL128" s="147"/>
      <c r="AM128" s="147"/>
      <c r="AP128" s="147"/>
      <c r="AQ128" s="147"/>
      <c r="AR128" s="147"/>
      <c r="AU128" s="147"/>
      <c r="AV128" s="147"/>
      <c r="AW128" s="147"/>
      <c r="AZ128" s="147"/>
      <c r="BA128" s="147"/>
      <c r="BB128" s="147"/>
      <c r="BE128" s="147"/>
      <c r="BF128" s="147"/>
      <c r="BG128" s="147"/>
      <c r="BJ128" s="147"/>
      <c r="BK128" s="147"/>
      <c r="BL128" s="147"/>
      <c r="BO128" s="147"/>
      <c r="BP128" s="147"/>
      <c r="BQ128" s="147"/>
      <c r="BT128" s="147"/>
      <c r="BU128" s="147"/>
      <c r="BV128" s="147"/>
      <c r="BY128" s="147"/>
      <c r="BZ128" s="147"/>
      <c r="CA128" s="147"/>
      <c r="CD128" s="147"/>
      <c r="CE128" s="147"/>
      <c r="CF128" s="147"/>
    </row>
    <row r="129" spans="7:85" ht="14" customHeight="1" x14ac:dyDescent="0.3">
      <c r="G129" s="147"/>
      <c r="H129" s="147"/>
      <c r="I129" s="147"/>
      <c r="L129" s="147"/>
      <c r="M129" s="147"/>
      <c r="N129" s="147"/>
      <c r="Q129" s="147"/>
      <c r="R129" s="147"/>
      <c r="S129" s="147"/>
      <c r="V129" s="147"/>
      <c r="W129" s="147"/>
      <c r="X129" s="147"/>
      <c r="AA129" s="147"/>
      <c r="AB129" s="147"/>
      <c r="AC129" s="147"/>
      <c r="AF129" s="147"/>
      <c r="AG129" s="147"/>
      <c r="AH129" s="147"/>
      <c r="AK129" s="147"/>
      <c r="AL129" s="147"/>
      <c r="AM129" s="147"/>
      <c r="AP129" s="147"/>
      <c r="AQ129" s="147"/>
      <c r="AR129" s="147"/>
      <c r="AU129" s="147"/>
      <c r="AV129" s="147"/>
      <c r="AW129" s="147"/>
      <c r="AZ129" s="147"/>
      <c r="BA129" s="147"/>
      <c r="BB129" s="147"/>
      <c r="BE129" s="147"/>
      <c r="BF129" s="147"/>
      <c r="BG129" s="147"/>
      <c r="BJ129" s="147"/>
      <c r="BK129" s="147"/>
      <c r="BL129" s="147"/>
      <c r="BO129" s="147"/>
      <c r="BP129" s="147"/>
      <c r="BQ129" s="147"/>
      <c r="BT129" s="147"/>
      <c r="BU129" s="147"/>
      <c r="BV129" s="147"/>
      <c r="BY129" s="147"/>
      <c r="BZ129" s="147"/>
      <c r="CA129" s="147"/>
      <c r="CD129" s="147"/>
      <c r="CE129" s="147"/>
      <c r="CF129" s="147"/>
    </row>
    <row r="130" spans="7:85" x14ac:dyDescent="0.3">
      <c r="G130" s="147"/>
      <c r="H130" s="147"/>
      <c r="I130" s="147"/>
      <c r="L130" s="147"/>
      <c r="M130" s="147"/>
      <c r="N130" s="147"/>
      <c r="Q130" s="147"/>
      <c r="R130" s="147"/>
      <c r="S130" s="147"/>
      <c r="V130" s="147"/>
      <c r="W130" s="147"/>
      <c r="X130" s="147"/>
      <c r="AA130" s="147"/>
      <c r="AB130" s="147"/>
      <c r="AC130" s="147"/>
      <c r="AF130" s="147"/>
      <c r="AG130" s="147"/>
      <c r="AH130" s="147"/>
      <c r="AK130" s="147"/>
      <c r="AL130" s="147"/>
      <c r="AM130" s="147"/>
      <c r="AP130" s="147"/>
      <c r="AQ130" s="147"/>
      <c r="AR130" s="147"/>
      <c r="AU130" s="147"/>
      <c r="AV130" s="147"/>
      <c r="AW130" s="147"/>
      <c r="AZ130" s="147"/>
      <c r="BA130" s="147"/>
      <c r="BB130" s="147"/>
      <c r="BE130" s="147"/>
      <c r="BF130" s="147"/>
      <c r="BG130" s="147"/>
      <c r="BJ130" s="147"/>
      <c r="BK130" s="147"/>
      <c r="BL130" s="147"/>
      <c r="BO130" s="147"/>
      <c r="BP130" s="147"/>
      <c r="BQ130" s="147"/>
      <c r="BT130" s="147"/>
      <c r="BU130" s="147"/>
      <c r="BV130" s="147"/>
      <c r="BY130" s="147"/>
      <c r="BZ130" s="147"/>
      <c r="CA130" s="147"/>
      <c r="CD130" s="147"/>
      <c r="CE130" s="147"/>
      <c r="CF130" s="147"/>
    </row>
    <row r="131" spans="7:85" x14ac:dyDescent="0.3">
      <c r="G131" s="147"/>
      <c r="H131" s="147"/>
      <c r="I131" s="147"/>
      <c r="J131" s="45">
        <f>IF(I130=Asetukset!$H$27,H130,IF(I130=Asetukset!$H$28,H130*60,IF(I130=Asetukset!$H$29,H130*60*8,H130*60*8*5)))</f>
        <v>0</v>
      </c>
      <c r="L131" s="147"/>
      <c r="M131" s="147"/>
      <c r="N131" s="147"/>
      <c r="O131" s="45">
        <f>IF(N130=Asetukset!$H$27,M130,IF(N130=Asetukset!$H$28,M130*60,IF(N130=Asetukset!$H$29,M130*60*8,M130*60*8*5)))</f>
        <v>0</v>
      </c>
      <c r="Q131" s="147"/>
      <c r="R131" s="147"/>
      <c r="S131" s="147"/>
      <c r="T131" s="45">
        <f>IF(S130=Asetukset!$H$27,R130,IF(S130=Asetukset!$H$28,R130*60,IF(S130=Asetukset!$H$29,R130*60*8,R130*60*8*5)))</f>
        <v>0</v>
      </c>
      <c r="V131" s="147"/>
      <c r="W131" s="147"/>
      <c r="X131" s="147"/>
      <c r="Y131" s="45">
        <f>IF(X130=Asetukset!$H$27,W130,IF(X130=Asetukset!$H$28,W130*60,IF(X130=Asetukset!$H$29,W130*60*8,W130*60*8*5)))</f>
        <v>0</v>
      </c>
      <c r="AA131" s="147"/>
      <c r="AB131" s="147"/>
      <c r="AC131" s="147"/>
      <c r="AD131" s="45">
        <f>IF(AC130=Asetukset!$H$27,AB130,IF(AC130=Asetukset!$H$28,AB130*60,IF(AC130=Asetukset!$H$29,AB130*60*8,AB130*60*8*5)))</f>
        <v>0</v>
      </c>
      <c r="AF131" s="147"/>
      <c r="AG131" s="147"/>
      <c r="AH131" s="147"/>
      <c r="AI131" s="45">
        <f>IF(AH130=Asetukset!$H$27,AG130,IF(AH130=Asetukset!$H$28,AG130*60,IF(AH130=Asetukset!$H$29,AG130*60*8,AG130*60*8*5)))</f>
        <v>0</v>
      </c>
      <c r="AK131" s="147"/>
      <c r="AL131" s="147"/>
      <c r="AM131" s="147"/>
      <c r="AN131" s="45">
        <f>IF(AM130=Asetukset!$H$27,AL130,IF(AM130=Asetukset!$H$28,AL130*60,IF(AM130=Asetukset!$H$29,AL130*60*8,AL130*60*8*5)))</f>
        <v>0</v>
      </c>
      <c r="AP131" s="147"/>
      <c r="AQ131" s="147"/>
      <c r="AR131" s="147"/>
      <c r="AS131" s="45">
        <f>IF(AR130=Asetukset!$H$27,AQ130,IF(AR130=Asetukset!$H$28,AQ130*60,IF(AR130=Asetukset!$H$29,AQ130*60*8,AQ130*60*8*5)))</f>
        <v>0</v>
      </c>
      <c r="AU131" s="147"/>
      <c r="AV131" s="147"/>
      <c r="AW131" s="147"/>
      <c r="AX131" s="45">
        <f>IF(AW130=Asetukset!$H$27,AV130,IF(AW130=Asetukset!$H$28,AV130*60,IF(AW130=Asetukset!$H$29,AV130*60*8,AV130*60*8*5)))</f>
        <v>0</v>
      </c>
      <c r="AZ131" s="147"/>
      <c r="BA131" s="147"/>
      <c r="BB131" s="147"/>
      <c r="BC131" s="45">
        <f>IF(BB130=Asetukset!$H$27,BA130,IF(BB130=Asetukset!$H$28,BA130*60,IF(BB130=Asetukset!$H$29,BA130*60*8,BA130*60*8*5)))</f>
        <v>0</v>
      </c>
      <c r="BE131" s="147"/>
      <c r="BF131" s="147"/>
      <c r="BG131" s="147"/>
      <c r="BH131" s="45">
        <f>IF(BG130=Asetukset!$H$27,BF130,IF(BG130=Asetukset!$H$28,BF130*60,IF(BG130=Asetukset!$H$29,BF130*60*8,BF130*60*8*5)))</f>
        <v>0</v>
      </c>
      <c r="BJ131" s="147"/>
      <c r="BK131" s="147"/>
      <c r="BL131" s="147"/>
      <c r="BM131" s="45">
        <f>IF(BL130=Asetukset!$H$27,BK130,IF(BL130=Asetukset!$H$28,BK130*60,IF(BL130=Asetukset!$H$29,BK130*60*8,BK130*60*8*5)))</f>
        <v>0</v>
      </c>
      <c r="BO131" s="147"/>
      <c r="BP131" s="147"/>
      <c r="BQ131" s="147"/>
      <c r="BR131" s="45">
        <f>IF(BQ130=Asetukset!$H$27,BP130,IF(BQ130=Asetukset!$H$28,BP130*60,IF(BQ130=Asetukset!$H$29,BP130*60*8,BP130*60*8*5)))</f>
        <v>0</v>
      </c>
      <c r="BT131" s="147"/>
      <c r="BU131" s="147"/>
      <c r="BV131" s="147"/>
      <c r="BW131" s="45">
        <f>IF(BV130=Asetukset!$H$27,BU130,IF(BV130=Asetukset!$H$28,BU130*60,IF(BV130=Asetukset!$H$29,BU130*60*8,BU130*60*8*5)))</f>
        <v>0</v>
      </c>
      <c r="BY131" s="147"/>
      <c r="BZ131" s="147"/>
      <c r="CA131" s="147"/>
      <c r="CB131" s="45">
        <f>IF(CA130=Asetukset!$H$27,BZ130,IF(CA130=Asetukset!$H$28,BZ130*60,IF(CA130=Asetukset!$H$29,BZ130*60*8,BZ130*60*8*5)))</f>
        <v>0</v>
      </c>
      <c r="CD131" s="147"/>
      <c r="CE131" s="147"/>
      <c r="CF131" s="147"/>
      <c r="CG131" s="45">
        <f>IF(CF130=Asetukset!$H$27,CE130,IF(CF130=Asetukset!$H$28,CE130*60,IF(CF130=Asetukset!$H$29,CE130*60*8,CE130*60*8*5)))</f>
        <v>0</v>
      </c>
    </row>
    <row r="132" spans="7:85" x14ac:dyDescent="0.3">
      <c r="G132" s="147"/>
      <c r="H132" s="147"/>
      <c r="I132" s="147"/>
      <c r="L132" s="147"/>
      <c r="M132" s="147"/>
      <c r="N132" s="147"/>
      <c r="Q132" s="147"/>
      <c r="R132" s="147"/>
      <c r="S132" s="147"/>
      <c r="V132" s="147"/>
      <c r="W132" s="147"/>
      <c r="X132" s="147"/>
      <c r="AA132" s="147"/>
      <c r="AB132" s="147"/>
      <c r="AC132" s="147"/>
      <c r="AF132" s="147"/>
      <c r="AG132" s="147"/>
      <c r="AH132" s="147"/>
      <c r="AK132" s="147"/>
      <c r="AL132" s="147"/>
      <c r="AM132" s="147"/>
      <c r="AP132" s="147"/>
      <c r="AQ132" s="147"/>
      <c r="AR132" s="147"/>
      <c r="AU132" s="147"/>
      <c r="AV132" s="147"/>
      <c r="AW132" s="147"/>
      <c r="AZ132" s="147"/>
      <c r="BA132" s="147"/>
      <c r="BB132" s="147"/>
      <c r="BE132" s="147"/>
      <c r="BF132" s="147"/>
      <c r="BG132" s="147"/>
      <c r="BJ132" s="147"/>
      <c r="BK132" s="147"/>
      <c r="BL132" s="147"/>
      <c r="BO132" s="147"/>
      <c r="BP132" s="147"/>
      <c r="BQ132" s="147"/>
      <c r="BT132" s="147"/>
      <c r="BU132" s="147"/>
      <c r="BV132" s="147"/>
      <c r="BY132" s="147"/>
      <c r="BZ132" s="147"/>
      <c r="CA132" s="147"/>
      <c r="CD132" s="147"/>
      <c r="CE132" s="147"/>
      <c r="CF132" s="147"/>
    </row>
    <row r="133" spans="7:85" ht="14" customHeight="1" x14ac:dyDescent="0.3">
      <c r="G133" s="147"/>
      <c r="H133" s="147"/>
      <c r="I133" s="147"/>
      <c r="L133" s="147"/>
      <c r="M133" s="147"/>
      <c r="N133" s="147"/>
      <c r="Q133" s="147"/>
      <c r="R133" s="147"/>
      <c r="S133" s="147"/>
      <c r="V133" s="147"/>
      <c r="W133" s="147"/>
      <c r="X133" s="147"/>
      <c r="AA133" s="147"/>
      <c r="AB133" s="147"/>
      <c r="AC133" s="147"/>
      <c r="AF133" s="147"/>
      <c r="AG133" s="147"/>
      <c r="AH133" s="147"/>
      <c r="AK133" s="147"/>
      <c r="AL133" s="147"/>
      <c r="AM133" s="147"/>
      <c r="AP133" s="147"/>
      <c r="AQ133" s="147"/>
      <c r="AR133" s="147"/>
      <c r="AU133" s="147"/>
      <c r="AV133" s="147"/>
      <c r="AW133" s="147"/>
      <c r="AZ133" s="147"/>
      <c r="BA133" s="147"/>
      <c r="BB133" s="147"/>
      <c r="BE133" s="147"/>
      <c r="BF133" s="147"/>
      <c r="BG133" s="147"/>
      <c r="BJ133" s="147"/>
      <c r="BK133" s="147"/>
      <c r="BL133" s="147"/>
      <c r="BO133" s="147"/>
      <c r="BP133" s="147"/>
      <c r="BQ133" s="147"/>
      <c r="BT133" s="147"/>
      <c r="BU133" s="147"/>
      <c r="BV133" s="147"/>
      <c r="BY133" s="147"/>
      <c r="BZ133" s="147"/>
      <c r="CA133" s="147"/>
      <c r="CD133" s="147"/>
      <c r="CE133" s="147"/>
      <c r="CF133" s="147"/>
    </row>
    <row r="134" spans="7:85" x14ac:dyDescent="0.3">
      <c r="G134" s="147"/>
      <c r="H134" s="147"/>
      <c r="I134" s="147"/>
      <c r="L134" s="147"/>
      <c r="M134" s="147"/>
      <c r="N134" s="147"/>
      <c r="Q134" s="147"/>
      <c r="R134" s="147"/>
      <c r="S134" s="147"/>
      <c r="V134" s="147"/>
      <c r="W134" s="147"/>
      <c r="X134" s="147"/>
      <c r="AA134" s="147"/>
      <c r="AB134" s="147"/>
      <c r="AC134" s="147"/>
      <c r="AF134" s="147"/>
      <c r="AG134" s="147"/>
      <c r="AH134" s="147"/>
      <c r="AK134" s="147"/>
      <c r="AL134" s="147"/>
      <c r="AM134" s="147"/>
      <c r="AP134" s="147"/>
      <c r="AQ134" s="147"/>
      <c r="AR134" s="147"/>
      <c r="AU134" s="147"/>
      <c r="AV134" s="147"/>
      <c r="AW134" s="147"/>
      <c r="AZ134" s="147"/>
      <c r="BA134" s="147"/>
      <c r="BB134" s="147"/>
      <c r="BE134" s="147"/>
      <c r="BF134" s="147"/>
      <c r="BG134" s="147"/>
      <c r="BJ134" s="147"/>
      <c r="BK134" s="147"/>
      <c r="BL134" s="147"/>
      <c r="BO134" s="147"/>
      <c r="BP134" s="147"/>
      <c r="BQ134" s="147"/>
      <c r="BT134" s="147"/>
      <c r="BU134" s="147"/>
      <c r="BV134" s="147"/>
      <c r="BY134" s="147"/>
      <c r="BZ134" s="147"/>
      <c r="CA134" s="147"/>
      <c r="CD134" s="147"/>
      <c r="CE134" s="147"/>
      <c r="CF134" s="147"/>
    </row>
    <row r="135" spans="7:85" x14ac:dyDescent="0.3">
      <c r="G135" s="120"/>
      <c r="H135" s="120"/>
      <c r="I135" s="120"/>
      <c r="L135" s="120"/>
      <c r="M135" s="120"/>
      <c r="N135" s="120"/>
      <c r="Q135" s="120"/>
      <c r="R135" s="120"/>
      <c r="S135" s="120"/>
      <c r="V135" s="120"/>
      <c r="W135" s="120"/>
      <c r="X135" s="120"/>
      <c r="AA135" s="120"/>
      <c r="AB135" s="120"/>
      <c r="AC135" s="120"/>
      <c r="AF135" s="120"/>
      <c r="AG135" s="120"/>
      <c r="AH135" s="120"/>
      <c r="AK135" s="120"/>
      <c r="AL135" s="120"/>
      <c r="AM135" s="120"/>
      <c r="AP135" s="120"/>
      <c r="AQ135" s="120"/>
      <c r="AR135" s="120"/>
      <c r="AU135" s="120"/>
      <c r="AV135" s="120"/>
      <c r="AW135" s="120"/>
      <c r="AZ135" s="120"/>
      <c r="BA135" s="120"/>
      <c r="BB135" s="120"/>
      <c r="BE135" s="120"/>
      <c r="BF135" s="120"/>
      <c r="BG135" s="120"/>
      <c r="BJ135" s="120"/>
      <c r="BK135" s="120"/>
      <c r="BL135" s="120"/>
      <c r="BO135" s="120"/>
      <c r="BP135" s="120"/>
      <c r="BQ135" s="120"/>
      <c r="BT135" s="120"/>
      <c r="BU135" s="120"/>
      <c r="BV135" s="120"/>
      <c r="BY135" s="120"/>
      <c r="BZ135" s="120"/>
      <c r="CA135" s="120"/>
      <c r="CD135" s="120"/>
      <c r="CE135" s="120"/>
      <c r="CF135" s="120"/>
    </row>
    <row r="136" spans="7:85" x14ac:dyDescent="0.3">
      <c r="G136" s="147" t="s">
        <v>44</v>
      </c>
      <c r="H136" s="147"/>
      <c r="I136" s="147"/>
      <c r="L136" s="147" t="s">
        <v>44</v>
      </c>
      <c r="M136" s="147"/>
      <c r="N136" s="147"/>
      <c r="Q136" s="147" t="s">
        <v>44</v>
      </c>
      <c r="R136" s="147"/>
      <c r="S136" s="147"/>
      <c r="V136" s="147" t="s">
        <v>44</v>
      </c>
      <c r="W136" s="147"/>
      <c r="X136" s="147"/>
      <c r="AA136" s="147" t="s">
        <v>44</v>
      </c>
      <c r="AB136" s="147"/>
      <c r="AC136" s="147"/>
      <c r="AF136" s="147" t="s">
        <v>44</v>
      </c>
      <c r="AG136" s="147"/>
      <c r="AH136" s="147"/>
      <c r="AK136" s="147" t="s">
        <v>44</v>
      </c>
      <c r="AL136" s="147"/>
      <c r="AM136" s="147"/>
      <c r="AP136" s="147" t="s">
        <v>44</v>
      </c>
      <c r="AQ136" s="147"/>
      <c r="AR136" s="147"/>
      <c r="AU136" s="147" t="s">
        <v>44</v>
      </c>
      <c r="AV136" s="147"/>
      <c r="AW136" s="147"/>
      <c r="AZ136" s="147" t="s">
        <v>44</v>
      </c>
      <c r="BA136" s="147"/>
      <c r="BB136" s="147"/>
      <c r="BE136" s="147" t="s">
        <v>44</v>
      </c>
      <c r="BF136" s="147"/>
      <c r="BG136" s="147"/>
      <c r="BJ136" s="147" t="s">
        <v>44</v>
      </c>
      <c r="BK136" s="147"/>
      <c r="BL136" s="147"/>
      <c r="BO136" s="147" t="s">
        <v>44</v>
      </c>
      <c r="BP136" s="147"/>
      <c r="BQ136" s="147"/>
      <c r="BT136" s="147" t="s">
        <v>44</v>
      </c>
      <c r="BU136" s="147"/>
      <c r="BV136" s="147"/>
      <c r="BY136" s="147" t="s">
        <v>44</v>
      </c>
      <c r="BZ136" s="147"/>
      <c r="CA136" s="147"/>
      <c r="CD136" s="147" t="s">
        <v>44</v>
      </c>
      <c r="CE136" s="147"/>
      <c r="CF136" s="147"/>
    </row>
    <row r="137" spans="7:85" ht="14" customHeight="1" x14ac:dyDescent="0.3">
      <c r="G137" s="147"/>
      <c r="H137" s="147"/>
      <c r="I137" s="147"/>
      <c r="L137" s="147"/>
      <c r="M137" s="147"/>
      <c r="N137" s="147"/>
      <c r="Q137" s="147"/>
      <c r="R137" s="147"/>
      <c r="S137" s="147"/>
      <c r="V137" s="147"/>
      <c r="W137" s="147"/>
      <c r="X137" s="147"/>
      <c r="AA137" s="147"/>
      <c r="AB137" s="147"/>
      <c r="AC137" s="147"/>
      <c r="AF137" s="147"/>
      <c r="AG137" s="147"/>
      <c r="AH137" s="147"/>
      <c r="AK137" s="147"/>
      <c r="AL137" s="147"/>
      <c r="AM137" s="147"/>
      <c r="AP137" s="147"/>
      <c r="AQ137" s="147"/>
      <c r="AR137" s="147"/>
      <c r="AU137" s="147"/>
      <c r="AV137" s="147"/>
      <c r="AW137" s="147"/>
      <c r="AZ137" s="147"/>
      <c r="BA137" s="147"/>
      <c r="BB137" s="147"/>
      <c r="BE137" s="147"/>
      <c r="BF137" s="147"/>
      <c r="BG137" s="147"/>
      <c r="BJ137" s="147"/>
      <c r="BK137" s="147"/>
      <c r="BL137" s="147"/>
      <c r="BO137" s="147"/>
      <c r="BP137" s="147"/>
      <c r="BQ137" s="147"/>
      <c r="BT137" s="147"/>
      <c r="BU137" s="147"/>
      <c r="BV137" s="147"/>
      <c r="BY137" s="147"/>
      <c r="BZ137" s="147"/>
      <c r="CA137" s="147"/>
      <c r="CD137" s="147"/>
      <c r="CE137" s="147"/>
      <c r="CF137" s="147"/>
    </row>
    <row r="138" spans="7:85" x14ac:dyDescent="0.3">
      <c r="G138" s="147"/>
      <c r="H138" s="147"/>
      <c r="I138" s="147"/>
      <c r="L138" s="147"/>
      <c r="M138" s="147"/>
      <c r="N138" s="147"/>
      <c r="Q138" s="147"/>
      <c r="R138" s="147"/>
      <c r="S138" s="147"/>
      <c r="V138" s="147"/>
      <c r="W138" s="147"/>
      <c r="X138" s="147"/>
      <c r="AA138" s="147"/>
      <c r="AB138" s="147"/>
      <c r="AC138" s="147"/>
      <c r="AF138" s="147"/>
      <c r="AG138" s="147"/>
      <c r="AH138" s="147"/>
      <c r="AK138" s="147"/>
      <c r="AL138" s="147"/>
      <c r="AM138" s="147"/>
      <c r="AP138" s="147"/>
      <c r="AQ138" s="147"/>
      <c r="AR138" s="147"/>
      <c r="AU138" s="147"/>
      <c r="AV138" s="147"/>
      <c r="AW138" s="147"/>
      <c r="AZ138" s="147"/>
      <c r="BA138" s="147"/>
      <c r="BB138" s="147"/>
      <c r="BE138" s="147"/>
      <c r="BF138" s="147"/>
      <c r="BG138" s="147"/>
      <c r="BJ138" s="147"/>
      <c r="BK138" s="147"/>
      <c r="BL138" s="147"/>
      <c r="BO138" s="147"/>
      <c r="BP138" s="147"/>
      <c r="BQ138" s="147"/>
      <c r="BT138" s="147"/>
      <c r="BU138" s="147"/>
      <c r="BV138" s="147"/>
      <c r="BY138" s="147"/>
      <c r="BZ138" s="147"/>
      <c r="CA138" s="147"/>
      <c r="CD138" s="147"/>
      <c r="CE138" s="147"/>
      <c r="CF138" s="147"/>
    </row>
    <row r="139" spans="7:85" x14ac:dyDescent="0.3">
      <c r="G139" s="147"/>
      <c r="H139" s="147"/>
      <c r="I139" s="147"/>
      <c r="L139" s="147"/>
      <c r="M139" s="147"/>
      <c r="N139" s="147"/>
      <c r="Q139" s="147"/>
      <c r="R139" s="147"/>
      <c r="S139" s="147"/>
      <c r="V139" s="147"/>
      <c r="W139" s="147"/>
      <c r="X139" s="147"/>
      <c r="AA139" s="147"/>
      <c r="AB139" s="147"/>
      <c r="AC139" s="147"/>
      <c r="AF139" s="147"/>
      <c r="AG139" s="147"/>
      <c r="AH139" s="147"/>
      <c r="AK139" s="147"/>
      <c r="AL139" s="147"/>
      <c r="AM139" s="147"/>
      <c r="AP139" s="147"/>
      <c r="AQ139" s="147"/>
      <c r="AR139" s="147"/>
      <c r="AU139" s="147"/>
      <c r="AV139" s="147"/>
      <c r="AW139" s="147"/>
      <c r="AZ139" s="147"/>
      <c r="BA139" s="147"/>
      <c r="BB139" s="147"/>
      <c r="BE139" s="147"/>
      <c r="BF139" s="147"/>
      <c r="BG139" s="147"/>
      <c r="BJ139" s="147"/>
      <c r="BK139" s="147"/>
      <c r="BL139" s="147"/>
      <c r="BO139" s="147"/>
      <c r="BP139" s="147"/>
      <c r="BQ139" s="147"/>
      <c r="BT139" s="147"/>
      <c r="BU139" s="147"/>
      <c r="BV139" s="147"/>
      <c r="BY139" s="147"/>
      <c r="BZ139" s="147"/>
      <c r="CA139" s="147"/>
      <c r="CD139" s="147"/>
      <c r="CE139" s="147"/>
      <c r="CF139" s="147"/>
    </row>
    <row r="140" spans="7:85" ht="14" customHeight="1" x14ac:dyDescent="0.3">
      <c r="G140" s="147"/>
      <c r="H140" s="147"/>
      <c r="I140" s="147"/>
      <c r="L140" s="147"/>
      <c r="M140" s="147"/>
      <c r="N140" s="147"/>
      <c r="Q140" s="147"/>
      <c r="R140" s="147"/>
      <c r="S140" s="147"/>
      <c r="V140" s="147"/>
      <c r="W140" s="147"/>
      <c r="X140" s="147"/>
      <c r="AA140" s="147"/>
      <c r="AB140" s="147"/>
      <c r="AC140" s="147"/>
      <c r="AF140" s="147"/>
      <c r="AG140" s="147"/>
      <c r="AH140" s="147"/>
      <c r="AK140" s="147"/>
      <c r="AL140" s="147"/>
      <c r="AM140" s="147"/>
      <c r="AP140" s="147"/>
      <c r="AQ140" s="147"/>
      <c r="AR140" s="147"/>
      <c r="AU140" s="147"/>
      <c r="AV140" s="147"/>
      <c r="AW140" s="147"/>
      <c r="AZ140" s="147"/>
      <c r="BA140" s="147"/>
      <c r="BB140" s="147"/>
      <c r="BE140" s="147"/>
      <c r="BF140" s="147"/>
      <c r="BG140" s="147"/>
      <c r="BJ140" s="147"/>
      <c r="BK140" s="147"/>
      <c r="BL140" s="147"/>
      <c r="BO140" s="147"/>
      <c r="BP140" s="147"/>
      <c r="BQ140" s="147"/>
      <c r="BT140" s="147"/>
      <c r="BU140" s="147"/>
      <c r="BV140" s="147"/>
      <c r="BY140" s="147"/>
      <c r="BZ140" s="147"/>
      <c r="CA140" s="147"/>
      <c r="CD140" s="147"/>
      <c r="CE140" s="147"/>
      <c r="CF140" s="147"/>
    </row>
    <row r="141" spans="7:85" x14ac:dyDescent="0.3">
      <c r="G141" s="147"/>
      <c r="H141" s="147"/>
      <c r="I141" s="147"/>
      <c r="L141" s="147"/>
      <c r="M141" s="147"/>
      <c r="N141" s="147"/>
      <c r="Q141" s="147"/>
      <c r="R141" s="147"/>
      <c r="S141" s="147"/>
      <c r="V141" s="147"/>
      <c r="W141" s="147"/>
      <c r="X141" s="147"/>
      <c r="AA141" s="147"/>
      <c r="AB141" s="147"/>
      <c r="AC141" s="147"/>
      <c r="AF141" s="147"/>
      <c r="AG141" s="147"/>
      <c r="AH141" s="147"/>
      <c r="AK141" s="147"/>
      <c r="AL141" s="147"/>
      <c r="AM141" s="147"/>
      <c r="AP141" s="147"/>
      <c r="AQ141" s="147"/>
      <c r="AR141" s="147"/>
      <c r="AU141" s="147"/>
      <c r="AV141" s="147"/>
      <c r="AW141" s="147"/>
      <c r="AZ141" s="147"/>
      <c r="BA141" s="147"/>
      <c r="BB141" s="147"/>
      <c r="BE141" s="147"/>
      <c r="BF141" s="147"/>
      <c r="BG141" s="147"/>
      <c r="BJ141" s="147"/>
      <c r="BK141" s="147"/>
      <c r="BL141" s="147"/>
      <c r="BO141" s="147"/>
      <c r="BP141" s="147"/>
      <c r="BQ141" s="147"/>
      <c r="BT141" s="147"/>
      <c r="BU141" s="147"/>
      <c r="BV141" s="147"/>
      <c r="BY141" s="147"/>
      <c r="BZ141" s="147"/>
      <c r="CA141" s="147"/>
      <c r="CD141" s="147"/>
      <c r="CE141" s="147"/>
      <c r="CF141" s="147"/>
    </row>
    <row r="142" spans="7:85" x14ac:dyDescent="0.3">
      <c r="G142" s="147"/>
      <c r="H142" s="147"/>
      <c r="I142" s="147"/>
      <c r="J142" s="45">
        <f>IF(I141=Asetukset!$H$27,H141,IF(I141=Asetukset!$H$28,H141*60,IF(I141=Asetukset!$H$29,H141*60*8,H141*60*8*5)))</f>
        <v>0</v>
      </c>
      <c r="L142" s="147"/>
      <c r="M142" s="147"/>
      <c r="N142" s="147"/>
      <c r="O142" s="45">
        <f>IF(N141=Asetukset!$H$27,M141,IF(N141=Asetukset!$H$28,M141*60,IF(N141=Asetukset!$H$29,M141*60*8,M141*60*8*5)))</f>
        <v>0</v>
      </c>
      <c r="Q142" s="147"/>
      <c r="R142" s="147"/>
      <c r="S142" s="147"/>
      <c r="T142" s="45">
        <f>IF(S141=Asetukset!$H$27,R141,IF(S141=Asetukset!$H$28,R141*60,IF(S141=Asetukset!$H$29,R141*60*8,R141*60*8*5)))</f>
        <v>0</v>
      </c>
      <c r="V142" s="147"/>
      <c r="W142" s="147"/>
      <c r="X142" s="147"/>
      <c r="Y142" s="45">
        <f>IF(X141=Asetukset!$H$27,W141,IF(X141=Asetukset!$H$28,W141*60,IF(X141=Asetukset!$H$29,W141*60*8,W141*60*8*5)))</f>
        <v>0</v>
      </c>
      <c r="AA142" s="147"/>
      <c r="AB142" s="147"/>
      <c r="AC142" s="147"/>
      <c r="AD142" s="45">
        <f>IF(AC141=Asetukset!$H$27,AB141,IF(AC141=Asetukset!$H$28,AB141*60,IF(AC141=Asetukset!$H$29,AB141*60*8,AB141*60*8*5)))</f>
        <v>0</v>
      </c>
      <c r="AF142" s="147"/>
      <c r="AG142" s="147"/>
      <c r="AH142" s="147"/>
      <c r="AI142" s="45">
        <f>IF(AH141=Asetukset!$H$27,AG141,IF(AH141=Asetukset!$H$28,AG141*60,IF(AH141=Asetukset!$H$29,AG141*60*8,AG141*60*8*5)))</f>
        <v>0</v>
      </c>
      <c r="AK142" s="147"/>
      <c r="AL142" s="147"/>
      <c r="AM142" s="147"/>
      <c r="AN142" s="45">
        <f>IF(AM141=Asetukset!$H$27,AL141,IF(AM141=Asetukset!$H$28,AL141*60,IF(AM141=Asetukset!$H$29,AL141*60*8,AL141*60*8*5)))</f>
        <v>0</v>
      </c>
      <c r="AP142" s="147"/>
      <c r="AQ142" s="147"/>
      <c r="AR142" s="147"/>
      <c r="AS142" s="45">
        <f>IF(AR141=Asetukset!$H$27,AQ141,IF(AR141=Asetukset!$H$28,AQ141*60,IF(AR141=Asetukset!$H$29,AQ141*60*8,AQ141*60*8*5)))</f>
        <v>0</v>
      </c>
      <c r="AU142" s="147"/>
      <c r="AV142" s="147"/>
      <c r="AW142" s="147"/>
      <c r="AX142" s="45">
        <f>IF(AW141=Asetukset!$H$27,AV141,IF(AW141=Asetukset!$H$28,AV141*60,IF(AW141=Asetukset!$H$29,AV141*60*8,AV141*60*8*5)))</f>
        <v>0</v>
      </c>
      <c r="AZ142" s="147"/>
      <c r="BA142" s="147"/>
      <c r="BB142" s="147"/>
      <c r="BC142" s="45">
        <f>IF(BB141=Asetukset!$H$27,BA141,IF(BB141=Asetukset!$H$28,BA141*60,IF(BB141=Asetukset!$H$29,BA141*60*8,BA141*60*8*5)))</f>
        <v>0</v>
      </c>
      <c r="BE142" s="147"/>
      <c r="BF142" s="147"/>
      <c r="BG142" s="147"/>
      <c r="BH142" s="45">
        <f>IF(BG141=Asetukset!$H$27,BF141,IF(BG141=Asetukset!$H$28,BF141*60,IF(BG141=Asetukset!$H$29,BF141*60*8,BF141*60*8*5)))</f>
        <v>0</v>
      </c>
      <c r="BJ142" s="147"/>
      <c r="BK142" s="147"/>
      <c r="BL142" s="147"/>
      <c r="BM142" s="45">
        <f>IF(BL141=Asetukset!$H$27,BK141,IF(BL141=Asetukset!$H$28,BK141*60,IF(BL141=Asetukset!$H$29,BK141*60*8,BK141*60*8*5)))</f>
        <v>0</v>
      </c>
      <c r="BO142" s="147"/>
      <c r="BP142" s="147"/>
      <c r="BQ142" s="147"/>
      <c r="BR142" s="45">
        <f>IF(BQ141=Asetukset!$H$27,BP141,IF(BQ141=Asetukset!$H$28,BP141*60,IF(BQ141=Asetukset!$H$29,BP141*60*8,BP141*60*8*5)))</f>
        <v>0</v>
      </c>
      <c r="BT142" s="147"/>
      <c r="BU142" s="147"/>
      <c r="BV142" s="147"/>
      <c r="BW142" s="45">
        <f>IF(BV141=Asetukset!$H$27,BU141,IF(BV141=Asetukset!$H$28,BU141*60,IF(BV141=Asetukset!$H$29,BU141*60*8,BU141*60*8*5)))</f>
        <v>0</v>
      </c>
      <c r="BY142" s="147"/>
      <c r="BZ142" s="147"/>
      <c r="CA142" s="147"/>
      <c r="CB142" s="45">
        <f>IF(CA141=Asetukset!$H$27,BZ141,IF(CA141=Asetukset!$H$28,BZ141*60,IF(CA141=Asetukset!$H$29,BZ141*60*8,BZ141*60*8*5)))</f>
        <v>0</v>
      </c>
      <c r="CD142" s="147"/>
      <c r="CE142" s="147"/>
      <c r="CF142" s="147"/>
      <c r="CG142" s="45">
        <f>IF(CF141=Asetukset!$H$27,CE141,IF(CF141=Asetukset!$H$28,CE141*60,IF(CF141=Asetukset!$H$29,CE141*60*8,CE141*60*8*5)))</f>
        <v>0</v>
      </c>
    </row>
    <row r="143" spans="7:85" x14ac:dyDescent="0.3">
      <c r="G143" s="147"/>
      <c r="H143" s="147"/>
      <c r="I143" s="147"/>
      <c r="L143" s="147"/>
      <c r="M143" s="147"/>
      <c r="N143" s="147"/>
      <c r="Q143" s="147"/>
      <c r="R143" s="147"/>
      <c r="S143" s="147"/>
      <c r="V143" s="147"/>
      <c r="W143" s="147"/>
      <c r="X143" s="147"/>
      <c r="AA143" s="147"/>
      <c r="AB143" s="147"/>
      <c r="AC143" s="147"/>
      <c r="AF143" s="147"/>
      <c r="AG143" s="147"/>
      <c r="AH143" s="147"/>
      <c r="AK143" s="147"/>
      <c r="AL143" s="147"/>
      <c r="AM143" s="147"/>
      <c r="AP143" s="147"/>
      <c r="AQ143" s="147"/>
      <c r="AR143" s="147"/>
      <c r="AU143" s="147"/>
      <c r="AV143" s="147"/>
      <c r="AW143" s="147"/>
      <c r="AZ143" s="147"/>
      <c r="BA143" s="147"/>
      <c r="BB143" s="147"/>
      <c r="BE143" s="147"/>
      <c r="BF143" s="147"/>
      <c r="BG143" s="147"/>
      <c r="BJ143" s="147"/>
      <c r="BK143" s="147"/>
      <c r="BL143" s="147"/>
      <c r="BO143" s="147"/>
      <c r="BP143" s="147"/>
      <c r="BQ143" s="147"/>
      <c r="BT143" s="147"/>
      <c r="BU143" s="147"/>
      <c r="BV143" s="147"/>
      <c r="BY143" s="147"/>
      <c r="BZ143" s="147"/>
      <c r="CA143" s="147"/>
      <c r="CD143" s="147"/>
      <c r="CE143" s="147"/>
      <c r="CF143" s="147"/>
    </row>
    <row r="144" spans="7:85" ht="14" customHeight="1" x14ac:dyDescent="0.3">
      <c r="G144" s="147"/>
      <c r="H144" s="147"/>
      <c r="I144" s="147"/>
      <c r="L144" s="147"/>
      <c r="M144" s="147"/>
      <c r="N144" s="147"/>
      <c r="Q144" s="147"/>
      <c r="R144" s="147"/>
      <c r="S144" s="147"/>
      <c r="V144" s="147"/>
      <c r="W144" s="147"/>
      <c r="X144" s="147"/>
      <c r="AA144" s="147"/>
      <c r="AB144" s="147"/>
      <c r="AC144" s="147"/>
      <c r="AF144" s="147"/>
      <c r="AG144" s="147"/>
      <c r="AH144" s="147"/>
      <c r="AK144" s="147"/>
      <c r="AL144" s="147"/>
      <c r="AM144" s="147"/>
      <c r="AP144" s="147"/>
      <c r="AQ144" s="147"/>
      <c r="AR144" s="147"/>
      <c r="AU144" s="147"/>
      <c r="AV144" s="147"/>
      <c r="AW144" s="147"/>
      <c r="AZ144" s="147"/>
      <c r="BA144" s="147"/>
      <c r="BB144" s="147"/>
      <c r="BE144" s="147"/>
      <c r="BF144" s="147"/>
      <c r="BG144" s="147"/>
      <c r="BJ144" s="147"/>
      <c r="BK144" s="147"/>
      <c r="BL144" s="147"/>
      <c r="BO144" s="147"/>
      <c r="BP144" s="147"/>
      <c r="BQ144" s="147"/>
      <c r="BT144" s="147"/>
      <c r="BU144" s="147"/>
      <c r="BV144" s="147"/>
      <c r="BY144" s="147"/>
      <c r="BZ144" s="147"/>
      <c r="CA144" s="147"/>
      <c r="CD144" s="147"/>
      <c r="CE144" s="147"/>
      <c r="CF144" s="147"/>
    </row>
    <row r="145" spans="7:85" x14ac:dyDescent="0.3">
      <c r="G145" s="147"/>
      <c r="H145" s="147"/>
      <c r="I145" s="147"/>
      <c r="L145" s="147"/>
      <c r="M145" s="147"/>
      <c r="N145" s="147"/>
      <c r="Q145" s="147"/>
      <c r="R145" s="147"/>
      <c r="S145" s="147"/>
      <c r="V145" s="147"/>
      <c r="W145" s="147"/>
      <c r="X145" s="147"/>
      <c r="AA145" s="147"/>
      <c r="AB145" s="147"/>
      <c r="AC145" s="147"/>
      <c r="AF145" s="147"/>
      <c r="AG145" s="147"/>
      <c r="AH145" s="147"/>
      <c r="AK145" s="147"/>
      <c r="AL145" s="147"/>
      <c r="AM145" s="147"/>
      <c r="AP145" s="147"/>
      <c r="AQ145" s="147"/>
      <c r="AR145" s="147"/>
      <c r="AU145" s="147"/>
      <c r="AV145" s="147"/>
      <c r="AW145" s="147"/>
      <c r="AZ145" s="147"/>
      <c r="BA145" s="147"/>
      <c r="BB145" s="147"/>
      <c r="BE145" s="147"/>
      <c r="BF145" s="147"/>
      <c r="BG145" s="147"/>
      <c r="BJ145" s="147"/>
      <c r="BK145" s="147"/>
      <c r="BL145" s="147"/>
      <c r="BO145" s="147"/>
      <c r="BP145" s="147"/>
      <c r="BQ145" s="147"/>
      <c r="BT145" s="147"/>
      <c r="BU145" s="147"/>
      <c r="BV145" s="147"/>
      <c r="BY145" s="147"/>
      <c r="BZ145" s="147"/>
      <c r="CA145" s="147"/>
      <c r="CD145" s="147"/>
      <c r="CE145" s="147"/>
      <c r="CF145" s="147"/>
    </row>
    <row r="146" spans="7:85" x14ac:dyDescent="0.3">
      <c r="G146" s="120"/>
      <c r="H146" s="120"/>
      <c r="I146" s="120"/>
      <c r="L146" s="120"/>
      <c r="M146" s="120"/>
      <c r="N146" s="120"/>
      <c r="Q146" s="120"/>
      <c r="R146" s="120"/>
      <c r="S146" s="120"/>
      <c r="V146" s="120"/>
      <c r="W146" s="120"/>
      <c r="X146" s="120"/>
      <c r="AA146" s="120"/>
      <c r="AB146" s="120"/>
      <c r="AC146" s="120"/>
      <c r="AF146" s="120"/>
      <c r="AG146" s="120"/>
      <c r="AH146" s="120"/>
      <c r="AK146" s="120"/>
      <c r="AL146" s="120"/>
      <c r="AM146" s="120"/>
      <c r="AP146" s="120"/>
      <c r="AQ146" s="120"/>
      <c r="AR146" s="120"/>
      <c r="AU146" s="120"/>
      <c r="AV146" s="120"/>
      <c r="AW146" s="120"/>
      <c r="AZ146" s="120"/>
      <c r="BA146" s="120"/>
      <c r="BB146" s="120"/>
      <c r="BE146" s="120"/>
      <c r="BF146" s="120"/>
      <c r="BG146" s="120"/>
      <c r="BJ146" s="120"/>
      <c r="BK146" s="120"/>
      <c r="BL146" s="120"/>
      <c r="BO146" s="120"/>
      <c r="BP146" s="120"/>
      <c r="BQ146" s="120"/>
      <c r="BT146" s="120"/>
      <c r="BU146" s="120"/>
      <c r="BV146" s="120"/>
      <c r="BY146" s="120"/>
      <c r="BZ146" s="120"/>
      <c r="CA146" s="120"/>
      <c r="CD146" s="120"/>
      <c r="CE146" s="120"/>
      <c r="CF146" s="120"/>
    </row>
    <row r="147" spans="7:85" x14ac:dyDescent="0.3">
      <c r="G147" s="147" t="s">
        <v>44</v>
      </c>
      <c r="H147" s="147"/>
      <c r="I147" s="147"/>
      <c r="L147" s="147" t="s">
        <v>44</v>
      </c>
      <c r="M147" s="147"/>
      <c r="N147" s="147"/>
      <c r="Q147" s="147" t="s">
        <v>44</v>
      </c>
      <c r="R147" s="147"/>
      <c r="S147" s="147"/>
      <c r="V147" s="147" t="s">
        <v>44</v>
      </c>
      <c r="W147" s="147"/>
      <c r="X147" s="147"/>
      <c r="AA147" s="147" t="s">
        <v>44</v>
      </c>
      <c r="AB147" s="147"/>
      <c r="AC147" s="147"/>
      <c r="AF147" s="147" t="s">
        <v>44</v>
      </c>
      <c r="AG147" s="147"/>
      <c r="AH147" s="147"/>
      <c r="AK147" s="147" t="s">
        <v>44</v>
      </c>
      <c r="AL147" s="147"/>
      <c r="AM147" s="147"/>
      <c r="AP147" s="147" t="s">
        <v>44</v>
      </c>
      <c r="AQ147" s="147"/>
      <c r="AR147" s="147"/>
      <c r="AU147" s="147" t="s">
        <v>44</v>
      </c>
      <c r="AV147" s="147"/>
      <c r="AW147" s="147"/>
      <c r="AZ147" s="147" t="s">
        <v>44</v>
      </c>
      <c r="BA147" s="147"/>
      <c r="BB147" s="147"/>
      <c r="BE147" s="147" t="s">
        <v>44</v>
      </c>
      <c r="BF147" s="147"/>
      <c r="BG147" s="147"/>
      <c r="BJ147" s="147" t="s">
        <v>44</v>
      </c>
      <c r="BK147" s="147"/>
      <c r="BL147" s="147"/>
      <c r="BO147" s="147" t="s">
        <v>44</v>
      </c>
      <c r="BP147" s="147"/>
      <c r="BQ147" s="147"/>
      <c r="BT147" s="147" t="s">
        <v>44</v>
      </c>
      <c r="BU147" s="147"/>
      <c r="BV147" s="147"/>
      <c r="BY147" s="147" t="s">
        <v>44</v>
      </c>
      <c r="BZ147" s="147"/>
      <c r="CA147" s="147"/>
      <c r="CD147" s="147" t="s">
        <v>44</v>
      </c>
      <c r="CE147" s="147"/>
      <c r="CF147" s="147"/>
    </row>
    <row r="148" spans="7:85" ht="14" customHeight="1" x14ac:dyDescent="0.3">
      <c r="G148" s="147"/>
      <c r="H148" s="147"/>
      <c r="I148" s="147"/>
      <c r="L148" s="147"/>
      <c r="M148" s="147"/>
      <c r="N148" s="147"/>
      <c r="Q148" s="147"/>
      <c r="R148" s="147"/>
      <c r="S148" s="147"/>
      <c r="V148" s="147"/>
      <c r="W148" s="147"/>
      <c r="X148" s="147"/>
      <c r="AA148" s="147"/>
      <c r="AB148" s="147"/>
      <c r="AC148" s="147"/>
      <c r="AF148" s="147"/>
      <c r="AG148" s="147"/>
      <c r="AH148" s="147"/>
      <c r="AK148" s="147"/>
      <c r="AL148" s="147"/>
      <c r="AM148" s="147"/>
      <c r="AP148" s="147"/>
      <c r="AQ148" s="147"/>
      <c r="AR148" s="147"/>
      <c r="AU148" s="147"/>
      <c r="AV148" s="147"/>
      <c r="AW148" s="147"/>
      <c r="AZ148" s="147"/>
      <c r="BA148" s="147"/>
      <c r="BB148" s="147"/>
      <c r="BE148" s="147"/>
      <c r="BF148" s="147"/>
      <c r="BG148" s="147"/>
      <c r="BJ148" s="147"/>
      <c r="BK148" s="147"/>
      <c r="BL148" s="147"/>
      <c r="BO148" s="147"/>
      <c r="BP148" s="147"/>
      <c r="BQ148" s="147"/>
      <c r="BT148" s="147"/>
      <c r="BU148" s="147"/>
      <c r="BV148" s="147"/>
      <c r="BY148" s="147"/>
      <c r="BZ148" s="147"/>
      <c r="CA148" s="147"/>
      <c r="CD148" s="147"/>
      <c r="CE148" s="147"/>
      <c r="CF148" s="147"/>
    </row>
    <row r="149" spans="7:85" x14ac:dyDescent="0.3">
      <c r="G149" s="147"/>
      <c r="H149" s="147"/>
      <c r="I149" s="147"/>
      <c r="L149" s="147"/>
      <c r="M149" s="147"/>
      <c r="N149" s="147"/>
      <c r="Q149" s="147"/>
      <c r="R149" s="147"/>
      <c r="S149" s="147"/>
      <c r="V149" s="147"/>
      <c r="W149" s="147"/>
      <c r="X149" s="147"/>
      <c r="AA149" s="147"/>
      <c r="AB149" s="147"/>
      <c r="AC149" s="147"/>
      <c r="AF149" s="147"/>
      <c r="AG149" s="147"/>
      <c r="AH149" s="147"/>
      <c r="AK149" s="147"/>
      <c r="AL149" s="147"/>
      <c r="AM149" s="147"/>
      <c r="AP149" s="147"/>
      <c r="AQ149" s="147"/>
      <c r="AR149" s="147"/>
      <c r="AU149" s="147"/>
      <c r="AV149" s="147"/>
      <c r="AW149" s="147"/>
      <c r="AZ149" s="147"/>
      <c r="BA149" s="147"/>
      <c r="BB149" s="147"/>
      <c r="BE149" s="147"/>
      <c r="BF149" s="147"/>
      <c r="BG149" s="147"/>
      <c r="BJ149" s="147"/>
      <c r="BK149" s="147"/>
      <c r="BL149" s="147"/>
      <c r="BO149" s="147"/>
      <c r="BP149" s="147"/>
      <c r="BQ149" s="147"/>
      <c r="BT149" s="147"/>
      <c r="BU149" s="147"/>
      <c r="BV149" s="147"/>
      <c r="BY149" s="147"/>
      <c r="BZ149" s="147"/>
      <c r="CA149" s="147"/>
      <c r="CD149" s="147"/>
      <c r="CE149" s="147"/>
      <c r="CF149" s="147"/>
    </row>
    <row r="150" spans="7:85" x14ac:dyDescent="0.3">
      <c r="G150" s="147"/>
      <c r="H150" s="147"/>
      <c r="I150" s="147"/>
      <c r="L150" s="147"/>
      <c r="M150" s="147"/>
      <c r="N150" s="147"/>
      <c r="Q150" s="147"/>
      <c r="R150" s="147"/>
      <c r="S150" s="147"/>
      <c r="V150" s="147"/>
      <c r="W150" s="147"/>
      <c r="X150" s="147"/>
      <c r="AA150" s="147"/>
      <c r="AB150" s="147"/>
      <c r="AC150" s="147"/>
      <c r="AF150" s="147"/>
      <c r="AG150" s="147"/>
      <c r="AH150" s="147"/>
      <c r="AK150" s="147"/>
      <c r="AL150" s="147"/>
      <c r="AM150" s="147"/>
      <c r="AP150" s="147"/>
      <c r="AQ150" s="147"/>
      <c r="AR150" s="147"/>
      <c r="AU150" s="147"/>
      <c r="AV150" s="147"/>
      <c r="AW150" s="147"/>
      <c r="AZ150" s="147"/>
      <c r="BA150" s="147"/>
      <c r="BB150" s="147"/>
      <c r="BE150" s="147"/>
      <c r="BF150" s="147"/>
      <c r="BG150" s="147"/>
      <c r="BJ150" s="147"/>
      <c r="BK150" s="147"/>
      <c r="BL150" s="147"/>
      <c r="BO150" s="147"/>
      <c r="BP150" s="147"/>
      <c r="BQ150" s="147"/>
      <c r="BT150" s="147"/>
      <c r="BU150" s="147"/>
      <c r="BV150" s="147"/>
      <c r="BY150" s="147"/>
      <c r="BZ150" s="147"/>
      <c r="CA150" s="147"/>
      <c r="CD150" s="147"/>
      <c r="CE150" s="147"/>
      <c r="CF150" s="147"/>
    </row>
    <row r="151" spans="7:85" ht="14" customHeight="1" x14ac:dyDescent="0.3">
      <c r="G151" s="147"/>
      <c r="H151" s="147"/>
      <c r="I151" s="147"/>
      <c r="L151" s="147"/>
      <c r="M151" s="147"/>
      <c r="N151" s="147"/>
      <c r="Q151" s="147"/>
      <c r="R151" s="147"/>
      <c r="S151" s="147"/>
      <c r="V151" s="147"/>
      <c r="W151" s="147"/>
      <c r="X151" s="147"/>
      <c r="AA151" s="147"/>
      <c r="AB151" s="147"/>
      <c r="AC151" s="147"/>
      <c r="AF151" s="147"/>
      <c r="AG151" s="147"/>
      <c r="AH151" s="147"/>
      <c r="AK151" s="147"/>
      <c r="AL151" s="147"/>
      <c r="AM151" s="147"/>
      <c r="AP151" s="147"/>
      <c r="AQ151" s="147"/>
      <c r="AR151" s="147"/>
      <c r="AU151" s="147"/>
      <c r="AV151" s="147"/>
      <c r="AW151" s="147"/>
      <c r="AZ151" s="147"/>
      <c r="BA151" s="147"/>
      <c r="BB151" s="147"/>
      <c r="BE151" s="147"/>
      <c r="BF151" s="147"/>
      <c r="BG151" s="147"/>
      <c r="BJ151" s="147"/>
      <c r="BK151" s="147"/>
      <c r="BL151" s="147"/>
      <c r="BO151" s="147"/>
      <c r="BP151" s="147"/>
      <c r="BQ151" s="147"/>
      <c r="BT151" s="147"/>
      <c r="BU151" s="147"/>
      <c r="BV151" s="147"/>
      <c r="BY151" s="147"/>
      <c r="BZ151" s="147"/>
      <c r="CA151" s="147"/>
      <c r="CD151" s="147"/>
      <c r="CE151" s="147"/>
      <c r="CF151" s="147"/>
    </row>
    <row r="152" spans="7:85" x14ac:dyDescent="0.3">
      <c r="G152" s="147"/>
      <c r="H152" s="147"/>
      <c r="I152" s="147"/>
      <c r="L152" s="147"/>
      <c r="M152" s="147"/>
      <c r="N152" s="147"/>
      <c r="Q152" s="147"/>
      <c r="R152" s="147"/>
      <c r="S152" s="147"/>
      <c r="V152" s="147"/>
      <c r="W152" s="147"/>
      <c r="X152" s="147"/>
      <c r="AA152" s="147"/>
      <c r="AB152" s="147"/>
      <c r="AC152" s="147"/>
      <c r="AF152" s="147"/>
      <c r="AG152" s="147"/>
      <c r="AH152" s="147"/>
      <c r="AK152" s="147"/>
      <c r="AL152" s="147"/>
      <c r="AM152" s="147"/>
      <c r="AP152" s="147"/>
      <c r="AQ152" s="147"/>
      <c r="AR152" s="147"/>
      <c r="AU152" s="147"/>
      <c r="AV152" s="147"/>
      <c r="AW152" s="147"/>
      <c r="AZ152" s="147"/>
      <c r="BA152" s="147"/>
      <c r="BB152" s="147"/>
      <c r="BE152" s="147"/>
      <c r="BF152" s="147"/>
      <c r="BG152" s="147"/>
      <c r="BJ152" s="147"/>
      <c r="BK152" s="147"/>
      <c r="BL152" s="147"/>
      <c r="BO152" s="147"/>
      <c r="BP152" s="147"/>
      <c r="BQ152" s="147"/>
      <c r="BT152" s="147"/>
      <c r="BU152" s="147"/>
      <c r="BV152" s="147"/>
      <c r="BY152" s="147"/>
      <c r="BZ152" s="147"/>
      <c r="CA152" s="147"/>
      <c r="CD152" s="147"/>
      <c r="CE152" s="147"/>
      <c r="CF152" s="147"/>
    </row>
    <row r="153" spans="7:85" x14ac:dyDescent="0.3">
      <c r="G153" s="147"/>
      <c r="H153" s="147"/>
      <c r="I153" s="147"/>
      <c r="J153" s="45">
        <f>IF(I152=Asetukset!$H$27,H152,IF(I152=Asetukset!$H$28,H152*60,IF(I152=Asetukset!$H$29,H152*60*8,H152*60*8*5)))</f>
        <v>0</v>
      </c>
      <c r="L153" s="147"/>
      <c r="M153" s="147"/>
      <c r="N153" s="147"/>
      <c r="O153" s="45">
        <f>IF(N152=Asetukset!$H$27,M152,IF(N152=Asetukset!$H$28,M152*60,IF(N152=Asetukset!$H$29,M152*60*8,M152*60*8*5)))</f>
        <v>0</v>
      </c>
      <c r="Q153" s="147"/>
      <c r="R153" s="147"/>
      <c r="S153" s="147"/>
      <c r="T153" s="45">
        <f>IF(S152=Asetukset!$H$27,R152,IF(S152=Asetukset!$H$28,R152*60,IF(S152=Asetukset!$H$29,R152*60*8,R152*60*8*5)))</f>
        <v>0</v>
      </c>
      <c r="V153" s="147"/>
      <c r="W153" s="147"/>
      <c r="X153" s="147"/>
      <c r="Y153" s="45">
        <f>IF(X152=Asetukset!$H$27,W152,IF(X152=Asetukset!$H$28,W152*60,IF(X152=Asetukset!$H$29,W152*60*8,W152*60*8*5)))</f>
        <v>0</v>
      </c>
      <c r="AA153" s="147"/>
      <c r="AB153" s="147"/>
      <c r="AC153" s="147"/>
      <c r="AD153" s="45">
        <f>IF(AC152=Asetukset!$H$27,AB152,IF(AC152=Asetukset!$H$28,AB152*60,IF(AC152=Asetukset!$H$29,AB152*60*8,AB152*60*8*5)))</f>
        <v>0</v>
      </c>
      <c r="AF153" s="147"/>
      <c r="AG153" s="147"/>
      <c r="AH153" s="147"/>
      <c r="AI153" s="45">
        <f>IF(AH152=Asetukset!$H$27,AG152,IF(AH152=Asetukset!$H$28,AG152*60,IF(AH152=Asetukset!$H$29,AG152*60*8,AG152*60*8*5)))</f>
        <v>0</v>
      </c>
      <c r="AK153" s="147"/>
      <c r="AL153" s="147"/>
      <c r="AM153" s="147"/>
      <c r="AN153" s="45">
        <f>IF(AM152=Asetukset!$H$27,AL152,IF(AM152=Asetukset!$H$28,AL152*60,IF(AM152=Asetukset!$H$29,AL152*60*8,AL152*60*8*5)))</f>
        <v>0</v>
      </c>
      <c r="AP153" s="147"/>
      <c r="AQ153" s="147"/>
      <c r="AR153" s="147"/>
      <c r="AS153" s="45">
        <f>IF(AR152=Asetukset!$H$27,AQ152,IF(AR152=Asetukset!$H$28,AQ152*60,IF(AR152=Asetukset!$H$29,AQ152*60*8,AQ152*60*8*5)))</f>
        <v>0</v>
      </c>
      <c r="AU153" s="147"/>
      <c r="AV153" s="147"/>
      <c r="AW153" s="147"/>
      <c r="AX153" s="45">
        <f>IF(AW152=Asetukset!$H$27,AV152,IF(AW152=Asetukset!$H$28,AV152*60,IF(AW152=Asetukset!$H$29,AV152*60*8,AV152*60*8*5)))</f>
        <v>0</v>
      </c>
      <c r="AZ153" s="147"/>
      <c r="BA153" s="147"/>
      <c r="BB153" s="147"/>
      <c r="BC153" s="45">
        <f>IF(BB152=Asetukset!$H$27,BA152,IF(BB152=Asetukset!$H$28,BA152*60,IF(BB152=Asetukset!$H$29,BA152*60*8,BA152*60*8*5)))</f>
        <v>0</v>
      </c>
      <c r="BE153" s="147"/>
      <c r="BF153" s="147"/>
      <c r="BG153" s="147"/>
      <c r="BH153" s="45">
        <f>IF(BG152=Asetukset!$H$27,BF152,IF(BG152=Asetukset!$H$28,BF152*60,IF(BG152=Asetukset!$H$29,BF152*60*8,BF152*60*8*5)))</f>
        <v>0</v>
      </c>
      <c r="BJ153" s="147"/>
      <c r="BK153" s="147"/>
      <c r="BL153" s="147"/>
      <c r="BM153" s="45">
        <f>IF(BL152=Asetukset!$H$27,BK152,IF(BL152=Asetukset!$H$28,BK152*60,IF(BL152=Asetukset!$H$29,BK152*60*8,BK152*60*8*5)))</f>
        <v>0</v>
      </c>
      <c r="BO153" s="147"/>
      <c r="BP153" s="147"/>
      <c r="BQ153" s="147"/>
      <c r="BR153" s="45">
        <f>IF(BQ152=Asetukset!$H$27,BP152,IF(BQ152=Asetukset!$H$28,BP152*60,IF(BQ152=Asetukset!$H$29,BP152*60*8,BP152*60*8*5)))</f>
        <v>0</v>
      </c>
      <c r="BT153" s="147"/>
      <c r="BU153" s="147"/>
      <c r="BV153" s="147"/>
      <c r="BW153" s="45">
        <f>IF(BV152=Asetukset!$H$27,BU152,IF(BV152=Asetukset!$H$28,BU152*60,IF(BV152=Asetukset!$H$29,BU152*60*8,BU152*60*8*5)))</f>
        <v>0</v>
      </c>
      <c r="BY153" s="147"/>
      <c r="BZ153" s="147"/>
      <c r="CA153" s="147"/>
      <c r="CB153" s="45">
        <f>IF(CA152=Asetukset!$H$27,BZ152,IF(CA152=Asetukset!$H$28,BZ152*60,IF(CA152=Asetukset!$H$29,BZ152*60*8,BZ152*60*8*5)))</f>
        <v>0</v>
      </c>
      <c r="CD153" s="147"/>
      <c r="CE153" s="147"/>
      <c r="CF153" s="147"/>
      <c r="CG153" s="45">
        <f>IF(CF152=Asetukset!$H$27,CE152,IF(CF152=Asetukset!$H$28,CE152*60,IF(CF152=Asetukset!$H$29,CE152*60*8,CE152*60*8*5)))</f>
        <v>0</v>
      </c>
    </row>
    <row r="154" spans="7:85" x14ac:dyDescent="0.3">
      <c r="G154" s="147"/>
      <c r="H154" s="147"/>
      <c r="I154" s="147"/>
      <c r="L154" s="147"/>
      <c r="M154" s="147"/>
      <c r="N154" s="147"/>
      <c r="Q154" s="147"/>
      <c r="R154" s="147"/>
      <c r="S154" s="147"/>
      <c r="V154" s="147"/>
      <c r="W154" s="147"/>
      <c r="X154" s="147"/>
      <c r="AA154" s="147"/>
      <c r="AB154" s="147"/>
      <c r="AC154" s="147"/>
      <c r="AF154" s="147"/>
      <c r="AG154" s="147"/>
      <c r="AH154" s="147"/>
      <c r="AK154" s="147"/>
      <c r="AL154" s="147"/>
      <c r="AM154" s="147"/>
      <c r="AP154" s="147"/>
      <c r="AQ154" s="147"/>
      <c r="AR154" s="147"/>
      <c r="AU154" s="147"/>
      <c r="AV154" s="147"/>
      <c r="AW154" s="147"/>
      <c r="AZ154" s="147"/>
      <c r="BA154" s="147"/>
      <c r="BB154" s="147"/>
      <c r="BE154" s="147"/>
      <c r="BF154" s="147"/>
      <c r="BG154" s="147"/>
      <c r="BJ154" s="147"/>
      <c r="BK154" s="147"/>
      <c r="BL154" s="147"/>
      <c r="BO154" s="147"/>
      <c r="BP154" s="147"/>
      <c r="BQ154" s="147"/>
      <c r="BT154" s="147"/>
      <c r="BU154" s="147"/>
      <c r="BV154" s="147"/>
      <c r="BY154" s="147"/>
      <c r="BZ154" s="147"/>
      <c r="CA154" s="147"/>
      <c r="CD154" s="147"/>
      <c r="CE154" s="147"/>
      <c r="CF154" s="147"/>
    </row>
    <row r="155" spans="7:85" ht="14" customHeight="1" x14ac:dyDescent="0.3">
      <c r="G155" s="147"/>
      <c r="H155" s="147"/>
      <c r="I155" s="147"/>
      <c r="L155" s="147"/>
      <c r="M155" s="147"/>
      <c r="N155" s="147"/>
      <c r="Q155" s="147"/>
      <c r="R155" s="147"/>
      <c r="S155" s="147"/>
      <c r="V155" s="147"/>
      <c r="W155" s="147"/>
      <c r="X155" s="147"/>
      <c r="AA155" s="147"/>
      <c r="AB155" s="147"/>
      <c r="AC155" s="147"/>
      <c r="AF155" s="147"/>
      <c r="AG155" s="147"/>
      <c r="AH155" s="147"/>
      <c r="AK155" s="147"/>
      <c r="AL155" s="147"/>
      <c r="AM155" s="147"/>
      <c r="AP155" s="147"/>
      <c r="AQ155" s="147"/>
      <c r="AR155" s="147"/>
      <c r="AU155" s="147"/>
      <c r="AV155" s="147"/>
      <c r="AW155" s="147"/>
      <c r="AZ155" s="147"/>
      <c r="BA155" s="147"/>
      <c r="BB155" s="147"/>
      <c r="BE155" s="147"/>
      <c r="BF155" s="147"/>
      <c r="BG155" s="147"/>
      <c r="BJ155" s="147"/>
      <c r="BK155" s="147"/>
      <c r="BL155" s="147"/>
      <c r="BO155" s="147"/>
      <c r="BP155" s="147"/>
      <c r="BQ155" s="147"/>
      <c r="BT155" s="147"/>
      <c r="BU155" s="147"/>
      <c r="BV155" s="147"/>
      <c r="BY155" s="147"/>
      <c r="BZ155" s="147"/>
      <c r="CA155" s="147"/>
      <c r="CD155" s="147"/>
      <c r="CE155" s="147"/>
      <c r="CF155" s="147"/>
    </row>
    <row r="156" spans="7:85" x14ac:dyDescent="0.3">
      <c r="G156" s="147"/>
      <c r="H156" s="147"/>
      <c r="I156" s="147"/>
      <c r="L156" s="147"/>
      <c r="M156" s="147"/>
      <c r="N156" s="147"/>
      <c r="Q156" s="147"/>
      <c r="R156" s="147"/>
      <c r="S156" s="147"/>
      <c r="V156" s="147"/>
      <c r="W156" s="147"/>
      <c r="X156" s="147"/>
      <c r="AA156" s="147"/>
      <c r="AB156" s="147"/>
      <c r="AC156" s="147"/>
      <c r="AF156" s="147"/>
      <c r="AG156" s="147"/>
      <c r="AH156" s="147"/>
      <c r="AK156" s="147"/>
      <c r="AL156" s="147"/>
      <c r="AM156" s="147"/>
      <c r="AP156" s="147"/>
      <c r="AQ156" s="147"/>
      <c r="AR156" s="147"/>
      <c r="AU156" s="147"/>
      <c r="AV156" s="147"/>
      <c r="AW156" s="147"/>
      <c r="AZ156" s="147"/>
      <c r="BA156" s="147"/>
      <c r="BB156" s="147"/>
      <c r="BE156" s="147"/>
      <c r="BF156" s="147"/>
      <c r="BG156" s="147"/>
      <c r="BJ156" s="147"/>
      <c r="BK156" s="147"/>
      <c r="BL156" s="147"/>
      <c r="BO156" s="147"/>
      <c r="BP156" s="147"/>
      <c r="BQ156" s="147"/>
      <c r="BT156" s="147"/>
      <c r="BU156" s="147"/>
      <c r="BV156" s="147"/>
      <c r="BY156" s="147"/>
      <c r="BZ156" s="147"/>
      <c r="CA156" s="147"/>
      <c r="CD156" s="147"/>
      <c r="CE156" s="147"/>
      <c r="CF156" s="147"/>
    </row>
    <row r="157" spans="7:85" x14ac:dyDescent="0.3">
      <c r="G157" s="120"/>
      <c r="H157" s="120"/>
      <c r="I157" s="120"/>
      <c r="L157" s="120"/>
      <c r="M157" s="120"/>
      <c r="N157" s="120"/>
      <c r="Q157" s="120"/>
      <c r="R157" s="120"/>
      <c r="S157" s="120"/>
      <c r="V157" s="120"/>
      <c r="W157" s="120"/>
      <c r="X157" s="120"/>
      <c r="AA157" s="120"/>
      <c r="AB157" s="120"/>
      <c r="AC157" s="120"/>
      <c r="AF157" s="120"/>
      <c r="AG157" s="120"/>
      <c r="AH157" s="120"/>
      <c r="AK157" s="120"/>
      <c r="AL157" s="120"/>
      <c r="AM157" s="120"/>
      <c r="AP157" s="120"/>
      <c r="AQ157" s="120"/>
      <c r="AR157" s="120"/>
      <c r="AU157" s="120"/>
      <c r="AV157" s="120"/>
      <c r="AW157" s="120"/>
      <c r="AZ157" s="120"/>
      <c r="BA157" s="120"/>
      <c r="BB157" s="120"/>
      <c r="BE157" s="120"/>
      <c r="BF157" s="120"/>
      <c r="BG157" s="120"/>
      <c r="BJ157" s="120"/>
      <c r="BK157" s="120"/>
      <c r="BL157" s="120"/>
      <c r="BO157" s="120"/>
      <c r="BP157" s="120"/>
      <c r="BQ157" s="120"/>
      <c r="BT157" s="120"/>
      <c r="BU157" s="120"/>
      <c r="BV157" s="120"/>
      <c r="BY157" s="120"/>
      <c r="BZ157" s="120"/>
      <c r="CA157" s="120"/>
      <c r="CD157" s="120"/>
      <c r="CE157" s="120"/>
      <c r="CF157" s="120"/>
    </row>
    <row r="158" spans="7:85" x14ac:dyDescent="0.3">
      <c r="G158" s="147" t="s">
        <v>44</v>
      </c>
      <c r="H158" s="147"/>
      <c r="I158" s="147"/>
      <c r="L158" s="147" t="s">
        <v>44</v>
      </c>
      <c r="M158" s="147"/>
      <c r="N158" s="147"/>
      <c r="Q158" s="147" t="s">
        <v>44</v>
      </c>
      <c r="R158" s="147"/>
      <c r="S158" s="147"/>
      <c r="V158" s="147" t="s">
        <v>44</v>
      </c>
      <c r="W158" s="147"/>
      <c r="X158" s="147"/>
      <c r="AA158" s="147" t="s">
        <v>44</v>
      </c>
      <c r="AB158" s="147"/>
      <c r="AC158" s="147"/>
      <c r="AF158" s="147" t="s">
        <v>44</v>
      </c>
      <c r="AG158" s="147"/>
      <c r="AH158" s="147"/>
      <c r="AK158" s="147" t="s">
        <v>44</v>
      </c>
      <c r="AL158" s="147"/>
      <c r="AM158" s="147"/>
      <c r="AP158" s="147" t="s">
        <v>44</v>
      </c>
      <c r="AQ158" s="147"/>
      <c r="AR158" s="147"/>
      <c r="AU158" s="147" t="s">
        <v>44</v>
      </c>
      <c r="AV158" s="147"/>
      <c r="AW158" s="147"/>
      <c r="AZ158" s="147" t="s">
        <v>44</v>
      </c>
      <c r="BA158" s="147"/>
      <c r="BB158" s="147"/>
      <c r="BE158" s="147" t="s">
        <v>44</v>
      </c>
      <c r="BF158" s="147"/>
      <c r="BG158" s="147"/>
      <c r="BJ158" s="147" t="s">
        <v>44</v>
      </c>
      <c r="BK158" s="147"/>
      <c r="BL158" s="147"/>
      <c r="BO158" s="147" t="s">
        <v>44</v>
      </c>
      <c r="BP158" s="147"/>
      <c r="BQ158" s="147"/>
      <c r="BT158" s="147" t="s">
        <v>44</v>
      </c>
      <c r="BU158" s="147"/>
      <c r="BV158" s="147"/>
      <c r="BY158" s="147" t="s">
        <v>44</v>
      </c>
      <c r="BZ158" s="147"/>
      <c r="CA158" s="147"/>
      <c r="CD158" s="147" t="s">
        <v>44</v>
      </c>
      <c r="CE158" s="147"/>
      <c r="CF158" s="147"/>
    </row>
    <row r="159" spans="7:85" ht="14" customHeight="1" x14ac:dyDescent="0.3">
      <c r="G159" s="147"/>
      <c r="H159" s="147"/>
      <c r="I159" s="147"/>
      <c r="L159" s="147"/>
      <c r="M159" s="147"/>
      <c r="N159" s="147"/>
      <c r="Q159" s="147"/>
      <c r="R159" s="147"/>
      <c r="S159" s="147"/>
      <c r="V159" s="147"/>
      <c r="W159" s="147"/>
      <c r="X159" s="147"/>
      <c r="AA159" s="147"/>
      <c r="AB159" s="147"/>
      <c r="AC159" s="147"/>
      <c r="AF159" s="147"/>
      <c r="AG159" s="147"/>
      <c r="AH159" s="147"/>
      <c r="AK159" s="147"/>
      <c r="AL159" s="147"/>
      <c r="AM159" s="147"/>
      <c r="AP159" s="147"/>
      <c r="AQ159" s="147"/>
      <c r="AR159" s="147"/>
      <c r="AU159" s="147"/>
      <c r="AV159" s="147"/>
      <c r="AW159" s="147"/>
      <c r="AZ159" s="147"/>
      <c r="BA159" s="147"/>
      <c r="BB159" s="147"/>
      <c r="BE159" s="147"/>
      <c r="BF159" s="147"/>
      <c r="BG159" s="147"/>
      <c r="BJ159" s="147"/>
      <c r="BK159" s="147"/>
      <c r="BL159" s="147"/>
      <c r="BO159" s="147"/>
      <c r="BP159" s="147"/>
      <c r="BQ159" s="147"/>
      <c r="BT159" s="147"/>
      <c r="BU159" s="147"/>
      <c r="BV159" s="147"/>
      <c r="BY159" s="147"/>
      <c r="BZ159" s="147"/>
      <c r="CA159" s="147"/>
      <c r="CD159" s="147"/>
      <c r="CE159" s="147"/>
      <c r="CF159" s="147"/>
    </row>
    <row r="160" spans="7:85" x14ac:dyDescent="0.3">
      <c r="G160" s="147"/>
      <c r="H160" s="147"/>
      <c r="I160" s="147"/>
      <c r="L160" s="147"/>
      <c r="M160" s="147"/>
      <c r="N160" s="147"/>
      <c r="Q160" s="147"/>
      <c r="R160" s="147"/>
      <c r="S160" s="147"/>
      <c r="V160" s="147"/>
      <c r="W160" s="147"/>
      <c r="X160" s="147"/>
      <c r="AA160" s="147"/>
      <c r="AB160" s="147"/>
      <c r="AC160" s="147"/>
      <c r="AF160" s="147"/>
      <c r="AG160" s="147"/>
      <c r="AH160" s="147"/>
      <c r="AK160" s="147"/>
      <c r="AL160" s="147"/>
      <c r="AM160" s="147"/>
      <c r="AP160" s="147"/>
      <c r="AQ160" s="147"/>
      <c r="AR160" s="147"/>
      <c r="AU160" s="147"/>
      <c r="AV160" s="147"/>
      <c r="AW160" s="147"/>
      <c r="AZ160" s="147"/>
      <c r="BA160" s="147"/>
      <c r="BB160" s="147"/>
      <c r="BE160" s="147"/>
      <c r="BF160" s="147"/>
      <c r="BG160" s="147"/>
      <c r="BJ160" s="147"/>
      <c r="BK160" s="147"/>
      <c r="BL160" s="147"/>
      <c r="BO160" s="147"/>
      <c r="BP160" s="147"/>
      <c r="BQ160" s="147"/>
      <c r="BT160" s="147"/>
      <c r="BU160" s="147"/>
      <c r="BV160" s="147"/>
      <c r="BY160" s="147"/>
      <c r="BZ160" s="147"/>
      <c r="CA160" s="147"/>
      <c r="CD160" s="147"/>
      <c r="CE160" s="147"/>
      <c r="CF160" s="147"/>
    </row>
    <row r="161" spans="7:85" x14ac:dyDescent="0.3">
      <c r="G161" s="147"/>
      <c r="H161" s="147"/>
      <c r="I161" s="147"/>
      <c r="L161" s="147"/>
      <c r="M161" s="147"/>
      <c r="N161" s="147"/>
      <c r="Q161" s="147"/>
      <c r="R161" s="147"/>
      <c r="S161" s="147"/>
      <c r="V161" s="147"/>
      <c r="W161" s="147"/>
      <c r="X161" s="147"/>
      <c r="AA161" s="147"/>
      <c r="AB161" s="147"/>
      <c r="AC161" s="147"/>
      <c r="AF161" s="147"/>
      <c r="AG161" s="147"/>
      <c r="AH161" s="147"/>
      <c r="AK161" s="147"/>
      <c r="AL161" s="147"/>
      <c r="AM161" s="147"/>
      <c r="AP161" s="147"/>
      <c r="AQ161" s="147"/>
      <c r="AR161" s="147"/>
      <c r="AU161" s="147"/>
      <c r="AV161" s="147"/>
      <c r="AW161" s="147"/>
      <c r="AZ161" s="147"/>
      <c r="BA161" s="147"/>
      <c r="BB161" s="147"/>
      <c r="BE161" s="147"/>
      <c r="BF161" s="147"/>
      <c r="BG161" s="147"/>
      <c r="BJ161" s="147"/>
      <c r="BK161" s="147"/>
      <c r="BL161" s="147"/>
      <c r="BO161" s="147"/>
      <c r="BP161" s="147"/>
      <c r="BQ161" s="147"/>
      <c r="BT161" s="147"/>
      <c r="BU161" s="147"/>
      <c r="BV161" s="147"/>
      <c r="BY161" s="147"/>
      <c r="BZ161" s="147"/>
      <c r="CA161" s="147"/>
      <c r="CD161" s="147"/>
      <c r="CE161" s="147"/>
      <c r="CF161" s="147"/>
    </row>
    <row r="162" spans="7:85" ht="14" customHeight="1" x14ac:dyDescent="0.3">
      <c r="G162" s="147"/>
      <c r="H162" s="147"/>
      <c r="I162" s="147"/>
      <c r="L162" s="147"/>
      <c r="M162" s="147"/>
      <c r="N162" s="147"/>
      <c r="Q162" s="147"/>
      <c r="R162" s="147"/>
      <c r="S162" s="147"/>
      <c r="V162" s="147"/>
      <c r="W162" s="147"/>
      <c r="X162" s="147"/>
      <c r="AA162" s="147"/>
      <c r="AB162" s="147"/>
      <c r="AC162" s="147"/>
      <c r="AF162" s="147"/>
      <c r="AG162" s="147"/>
      <c r="AH162" s="147"/>
      <c r="AK162" s="147"/>
      <c r="AL162" s="147"/>
      <c r="AM162" s="147"/>
      <c r="AP162" s="147"/>
      <c r="AQ162" s="147"/>
      <c r="AR162" s="147"/>
      <c r="AU162" s="147"/>
      <c r="AV162" s="147"/>
      <c r="AW162" s="147"/>
      <c r="AZ162" s="147"/>
      <c r="BA162" s="147"/>
      <c r="BB162" s="147"/>
      <c r="BE162" s="147"/>
      <c r="BF162" s="147"/>
      <c r="BG162" s="147"/>
      <c r="BJ162" s="147"/>
      <c r="BK162" s="147"/>
      <c r="BL162" s="147"/>
      <c r="BO162" s="147"/>
      <c r="BP162" s="147"/>
      <c r="BQ162" s="147"/>
      <c r="BT162" s="147"/>
      <c r="BU162" s="147"/>
      <c r="BV162" s="147"/>
      <c r="BY162" s="147"/>
      <c r="BZ162" s="147"/>
      <c r="CA162" s="147"/>
      <c r="CD162" s="147"/>
      <c r="CE162" s="147"/>
      <c r="CF162" s="147"/>
    </row>
    <row r="163" spans="7:85" x14ac:dyDescent="0.3">
      <c r="G163" s="147"/>
      <c r="H163" s="147"/>
      <c r="I163" s="147"/>
      <c r="L163" s="147"/>
      <c r="M163" s="147"/>
      <c r="N163" s="147"/>
      <c r="Q163" s="147"/>
      <c r="R163" s="147"/>
      <c r="S163" s="147"/>
      <c r="V163" s="147"/>
      <c r="W163" s="147"/>
      <c r="X163" s="147"/>
      <c r="AA163" s="147"/>
      <c r="AB163" s="147"/>
      <c r="AC163" s="147"/>
      <c r="AF163" s="147"/>
      <c r="AG163" s="147"/>
      <c r="AH163" s="147"/>
      <c r="AK163" s="147"/>
      <c r="AL163" s="147"/>
      <c r="AM163" s="147"/>
      <c r="AP163" s="147"/>
      <c r="AQ163" s="147"/>
      <c r="AR163" s="147"/>
      <c r="AU163" s="147"/>
      <c r="AV163" s="147"/>
      <c r="AW163" s="147"/>
      <c r="AZ163" s="147"/>
      <c r="BA163" s="147"/>
      <c r="BB163" s="147"/>
      <c r="BE163" s="147"/>
      <c r="BF163" s="147"/>
      <c r="BG163" s="147"/>
      <c r="BJ163" s="147"/>
      <c r="BK163" s="147"/>
      <c r="BL163" s="147"/>
      <c r="BO163" s="147"/>
      <c r="BP163" s="147"/>
      <c r="BQ163" s="147"/>
      <c r="BT163" s="147"/>
      <c r="BU163" s="147"/>
      <c r="BV163" s="147"/>
      <c r="BY163" s="147"/>
      <c r="BZ163" s="147"/>
      <c r="CA163" s="147"/>
      <c r="CD163" s="147"/>
      <c r="CE163" s="147"/>
      <c r="CF163" s="147"/>
    </row>
    <row r="164" spans="7:85" x14ac:dyDescent="0.3">
      <c r="G164" s="147"/>
      <c r="H164" s="147"/>
      <c r="I164" s="147"/>
      <c r="J164" s="45">
        <f>IF(I163=Asetukset!$H$27,H163,IF(I163=Asetukset!$H$28,H163*60,IF(I163=Asetukset!$H$29,H163*60*8,H163*60*8*5)))</f>
        <v>0</v>
      </c>
      <c r="L164" s="147"/>
      <c r="M164" s="147"/>
      <c r="N164" s="147"/>
      <c r="O164" s="45">
        <f>IF(N163=Asetukset!$H$27,M163,IF(N163=Asetukset!$H$28,M163*60,IF(N163=Asetukset!$H$29,M163*60*8,M163*60*8*5)))</f>
        <v>0</v>
      </c>
      <c r="Q164" s="147"/>
      <c r="R164" s="147"/>
      <c r="S164" s="147"/>
      <c r="T164" s="45">
        <f>IF(S163=Asetukset!$H$27,R163,IF(S163=Asetukset!$H$28,R163*60,IF(S163=Asetukset!$H$29,R163*60*8,R163*60*8*5)))</f>
        <v>0</v>
      </c>
      <c r="V164" s="147"/>
      <c r="W164" s="147"/>
      <c r="X164" s="147"/>
      <c r="Y164" s="45">
        <f>IF(X163=Asetukset!$H$27,W163,IF(X163=Asetukset!$H$28,W163*60,IF(X163=Asetukset!$H$29,W163*60*8,W163*60*8*5)))</f>
        <v>0</v>
      </c>
      <c r="AA164" s="147"/>
      <c r="AB164" s="147"/>
      <c r="AC164" s="147"/>
      <c r="AD164" s="45">
        <f>IF(AC163=Asetukset!$H$27,AB163,IF(AC163=Asetukset!$H$28,AB163*60,IF(AC163=Asetukset!$H$29,AB163*60*8,AB163*60*8*5)))</f>
        <v>0</v>
      </c>
      <c r="AF164" s="147"/>
      <c r="AG164" s="147"/>
      <c r="AH164" s="147"/>
      <c r="AI164" s="45">
        <f>IF(AH163=Asetukset!$H$27,AG163,IF(AH163=Asetukset!$H$28,AG163*60,IF(AH163=Asetukset!$H$29,AG163*60*8,AG163*60*8*5)))</f>
        <v>0</v>
      </c>
      <c r="AK164" s="147"/>
      <c r="AL164" s="147"/>
      <c r="AM164" s="147"/>
      <c r="AN164" s="45">
        <f>IF(AM163=Asetukset!$H$27,AL163,IF(AM163=Asetukset!$H$28,AL163*60,IF(AM163=Asetukset!$H$29,AL163*60*8,AL163*60*8*5)))</f>
        <v>0</v>
      </c>
      <c r="AP164" s="147"/>
      <c r="AQ164" s="147"/>
      <c r="AR164" s="147"/>
      <c r="AS164" s="45">
        <f>IF(AR163=Asetukset!$H$27,AQ163,IF(AR163=Asetukset!$H$28,AQ163*60,IF(AR163=Asetukset!$H$29,AQ163*60*8,AQ163*60*8*5)))</f>
        <v>0</v>
      </c>
      <c r="AU164" s="147"/>
      <c r="AV164" s="147"/>
      <c r="AW164" s="147"/>
      <c r="AX164" s="45">
        <f>IF(AW163=Asetukset!$H$27,AV163,IF(AW163=Asetukset!$H$28,AV163*60,IF(AW163=Asetukset!$H$29,AV163*60*8,AV163*60*8*5)))</f>
        <v>0</v>
      </c>
      <c r="AZ164" s="147"/>
      <c r="BA164" s="147"/>
      <c r="BB164" s="147"/>
      <c r="BC164" s="45">
        <f>IF(BB163=Asetukset!$H$27,BA163,IF(BB163=Asetukset!$H$28,BA163*60,IF(BB163=Asetukset!$H$29,BA163*60*8,BA163*60*8*5)))</f>
        <v>0</v>
      </c>
      <c r="BE164" s="147"/>
      <c r="BF164" s="147"/>
      <c r="BG164" s="147"/>
      <c r="BH164" s="45">
        <f>IF(BG163=Asetukset!$H$27,BF163,IF(BG163=Asetukset!$H$28,BF163*60,IF(BG163=Asetukset!$H$29,BF163*60*8,BF163*60*8*5)))</f>
        <v>0</v>
      </c>
      <c r="BJ164" s="147"/>
      <c r="BK164" s="147"/>
      <c r="BL164" s="147"/>
      <c r="BM164" s="45">
        <f>IF(BL163=Asetukset!$H$27,BK163,IF(BL163=Asetukset!$H$28,BK163*60,IF(BL163=Asetukset!$H$29,BK163*60*8,BK163*60*8*5)))</f>
        <v>0</v>
      </c>
      <c r="BO164" s="147"/>
      <c r="BP164" s="147"/>
      <c r="BQ164" s="147"/>
      <c r="BR164" s="45">
        <f>IF(BQ163=Asetukset!$H$27,BP163,IF(BQ163=Asetukset!$H$28,BP163*60,IF(BQ163=Asetukset!$H$29,BP163*60*8,BP163*60*8*5)))</f>
        <v>0</v>
      </c>
      <c r="BT164" s="147"/>
      <c r="BU164" s="147"/>
      <c r="BV164" s="147"/>
      <c r="BW164" s="45">
        <f>IF(BV163=Asetukset!$H$27,BU163,IF(BV163=Asetukset!$H$28,BU163*60,IF(BV163=Asetukset!$H$29,BU163*60*8,BU163*60*8*5)))</f>
        <v>0</v>
      </c>
      <c r="BY164" s="147"/>
      <c r="BZ164" s="147"/>
      <c r="CA164" s="147"/>
      <c r="CB164" s="45">
        <f>IF(CA163=Asetukset!$H$27,BZ163,IF(CA163=Asetukset!$H$28,BZ163*60,IF(CA163=Asetukset!$H$29,BZ163*60*8,BZ163*60*8*5)))</f>
        <v>0</v>
      </c>
      <c r="CD164" s="147"/>
      <c r="CE164" s="147"/>
      <c r="CF164" s="147"/>
      <c r="CG164" s="45">
        <f>IF(CF163=Asetukset!$H$27,CE163,IF(CF163=Asetukset!$H$28,CE163*60,IF(CF163=Asetukset!$H$29,CE163*60*8,CE163*60*8*5)))</f>
        <v>0</v>
      </c>
    </row>
    <row r="165" spans="7:85" x14ac:dyDescent="0.3">
      <c r="G165" s="147"/>
      <c r="H165" s="147"/>
      <c r="I165" s="147"/>
      <c r="L165" s="147"/>
      <c r="M165" s="147"/>
      <c r="N165" s="147"/>
      <c r="Q165" s="147"/>
      <c r="R165" s="147"/>
      <c r="S165" s="147"/>
      <c r="V165" s="147"/>
      <c r="W165" s="147"/>
      <c r="X165" s="147"/>
      <c r="AA165" s="147"/>
      <c r="AB165" s="147"/>
      <c r="AC165" s="147"/>
      <c r="AF165" s="147"/>
      <c r="AG165" s="147"/>
      <c r="AH165" s="147"/>
      <c r="AK165" s="147"/>
      <c r="AL165" s="147"/>
      <c r="AM165" s="147"/>
      <c r="AP165" s="147"/>
      <c r="AQ165" s="147"/>
      <c r="AR165" s="147"/>
      <c r="AU165" s="147"/>
      <c r="AV165" s="147"/>
      <c r="AW165" s="147"/>
      <c r="AZ165" s="147"/>
      <c r="BA165" s="147"/>
      <c r="BB165" s="147"/>
      <c r="BE165" s="147"/>
      <c r="BF165" s="147"/>
      <c r="BG165" s="147"/>
      <c r="BJ165" s="147"/>
      <c r="BK165" s="147"/>
      <c r="BL165" s="147"/>
      <c r="BO165" s="147"/>
      <c r="BP165" s="147"/>
      <c r="BQ165" s="147"/>
      <c r="BT165" s="147"/>
      <c r="BU165" s="147"/>
      <c r="BV165" s="147"/>
      <c r="BY165" s="147"/>
      <c r="BZ165" s="147"/>
      <c r="CA165" s="147"/>
      <c r="CD165" s="147"/>
      <c r="CE165" s="147"/>
      <c r="CF165" s="147"/>
    </row>
    <row r="166" spans="7:85" ht="14" customHeight="1" x14ac:dyDescent="0.3">
      <c r="G166" s="147"/>
      <c r="H166" s="147"/>
      <c r="I166" s="147"/>
      <c r="L166" s="147"/>
      <c r="M166" s="147"/>
      <c r="N166" s="147"/>
      <c r="Q166" s="147"/>
      <c r="R166" s="147"/>
      <c r="S166" s="147"/>
      <c r="V166" s="147"/>
      <c r="W166" s="147"/>
      <c r="X166" s="147"/>
      <c r="AA166" s="147"/>
      <c r="AB166" s="147"/>
      <c r="AC166" s="147"/>
      <c r="AF166" s="147"/>
      <c r="AG166" s="147"/>
      <c r="AH166" s="147"/>
      <c r="AK166" s="147"/>
      <c r="AL166" s="147"/>
      <c r="AM166" s="147"/>
      <c r="AP166" s="147"/>
      <c r="AQ166" s="147"/>
      <c r="AR166" s="147"/>
      <c r="AU166" s="147"/>
      <c r="AV166" s="147"/>
      <c r="AW166" s="147"/>
      <c r="AZ166" s="147"/>
      <c r="BA166" s="147"/>
      <c r="BB166" s="147"/>
      <c r="BE166" s="147"/>
      <c r="BF166" s="147"/>
      <c r="BG166" s="147"/>
      <c r="BJ166" s="147"/>
      <c r="BK166" s="147"/>
      <c r="BL166" s="147"/>
      <c r="BO166" s="147"/>
      <c r="BP166" s="147"/>
      <c r="BQ166" s="147"/>
      <c r="BT166" s="147"/>
      <c r="BU166" s="147"/>
      <c r="BV166" s="147"/>
      <c r="BY166" s="147"/>
      <c r="BZ166" s="147"/>
      <c r="CA166" s="147"/>
      <c r="CD166" s="147"/>
      <c r="CE166" s="147"/>
      <c r="CF166" s="147"/>
    </row>
    <row r="167" spans="7:85" x14ac:dyDescent="0.3">
      <c r="G167" s="147"/>
      <c r="H167" s="147"/>
      <c r="I167" s="147"/>
      <c r="L167" s="147"/>
      <c r="M167" s="147"/>
      <c r="N167" s="147"/>
      <c r="Q167" s="147"/>
      <c r="R167" s="147"/>
      <c r="S167" s="147"/>
      <c r="V167" s="147"/>
      <c r="W167" s="147"/>
      <c r="X167" s="147"/>
      <c r="AA167" s="147"/>
      <c r="AB167" s="147"/>
      <c r="AC167" s="147"/>
      <c r="AF167" s="147"/>
      <c r="AG167" s="147"/>
      <c r="AH167" s="147"/>
      <c r="AK167" s="147"/>
      <c r="AL167" s="147"/>
      <c r="AM167" s="147"/>
      <c r="AP167" s="147"/>
      <c r="AQ167" s="147"/>
      <c r="AR167" s="147"/>
      <c r="AU167" s="147"/>
      <c r="AV167" s="147"/>
      <c r="AW167" s="147"/>
      <c r="AZ167" s="147"/>
      <c r="BA167" s="147"/>
      <c r="BB167" s="147"/>
      <c r="BE167" s="147"/>
      <c r="BF167" s="147"/>
      <c r="BG167" s="147"/>
      <c r="BJ167" s="147"/>
      <c r="BK167" s="147"/>
      <c r="BL167" s="147"/>
      <c r="BO167" s="147"/>
      <c r="BP167" s="147"/>
      <c r="BQ167" s="147"/>
      <c r="BT167" s="147"/>
      <c r="BU167" s="147"/>
      <c r="BV167" s="147"/>
      <c r="BY167" s="147"/>
      <c r="BZ167" s="147"/>
      <c r="CA167" s="147"/>
      <c r="CD167" s="147"/>
      <c r="CE167" s="147"/>
      <c r="CF167" s="147"/>
    </row>
    <row r="168" spans="7:85" x14ac:dyDescent="0.3">
      <c r="G168" s="120"/>
      <c r="H168" s="120"/>
      <c r="I168" s="120"/>
      <c r="L168" s="120"/>
      <c r="M168" s="120"/>
      <c r="N168" s="120"/>
      <c r="Q168" s="120"/>
      <c r="R168" s="120"/>
      <c r="S168" s="120"/>
      <c r="V168" s="120"/>
      <c r="W168" s="120"/>
      <c r="X168" s="120"/>
      <c r="AA168" s="120"/>
      <c r="AB168" s="120"/>
      <c r="AC168" s="120"/>
      <c r="AF168" s="120"/>
      <c r="AG168" s="120"/>
      <c r="AH168" s="120"/>
      <c r="AK168" s="120"/>
      <c r="AL168" s="120"/>
      <c r="AM168" s="120"/>
      <c r="AP168" s="120"/>
      <c r="AQ168" s="120"/>
      <c r="AR168" s="120"/>
      <c r="AU168" s="120"/>
      <c r="AV168" s="120"/>
      <c r="AW168" s="120"/>
      <c r="AZ168" s="120"/>
      <c r="BA168" s="120"/>
      <c r="BB168" s="120"/>
      <c r="BE168" s="120"/>
      <c r="BF168" s="120"/>
      <c r="BG168" s="120"/>
      <c r="BJ168" s="120"/>
      <c r="BK168" s="120"/>
      <c r="BL168" s="120"/>
      <c r="BO168" s="120"/>
      <c r="BP168" s="120"/>
      <c r="BQ168" s="120"/>
      <c r="BT168" s="120"/>
      <c r="BU168" s="120"/>
      <c r="BV168" s="120"/>
      <c r="BY168" s="120"/>
      <c r="BZ168" s="120"/>
      <c r="CA168" s="120"/>
      <c r="CD168" s="120"/>
      <c r="CE168" s="120"/>
      <c r="CF168" s="120"/>
    </row>
    <row r="169" spans="7:85" x14ac:dyDescent="0.3">
      <c r="G169" s="147" t="s">
        <v>44</v>
      </c>
      <c r="H169" s="147"/>
      <c r="I169" s="147"/>
      <c r="L169" s="147" t="s">
        <v>44</v>
      </c>
      <c r="M169" s="147"/>
      <c r="N169" s="147"/>
      <c r="Q169" s="147" t="s">
        <v>44</v>
      </c>
      <c r="R169" s="147"/>
      <c r="S169" s="147"/>
      <c r="V169" s="147" t="s">
        <v>44</v>
      </c>
      <c r="W169" s="147"/>
      <c r="X169" s="147"/>
      <c r="AA169" s="147" t="s">
        <v>44</v>
      </c>
      <c r="AB169" s="147"/>
      <c r="AC169" s="147"/>
      <c r="AF169" s="147" t="s">
        <v>44</v>
      </c>
      <c r="AG169" s="147"/>
      <c r="AH169" s="147"/>
      <c r="AK169" s="147" t="s">
        <v>44</v>
      </c>
      <c r="AL169" s="147"/>
      <c r="AM169" s="147"/>
      <c r="AP169" s="147" t="s">
        <v>44</v>
      </c>
      <c r="AQ169" s="147"/>
      <c r="AR169" s="147"/>
      <c r="AU169" s="147" t="s">
        <v>44</v>
      </c>
      <c r="AV169" s="147"/>
      <c r="AW169" s="147"/>
      <c r="AZ169" s="147" t="s">
        <v>44</v>
      </c>
      <c r="BA169" s="147"/>
      <c r="BB169" s="147"/>
      <c r="BE169" s="147" t="s">
        <v>44</v>
      </c>
      <c r="BF169" s="147"/>
      <c r="BG169" s="147"/>
      <c r="BJ169" s="147" t="s">
        <v>44</v>
      </c>
      <c r="BK169" s="147"/>
      <c r="BL169" s="147"/>
      <c r="BO169" s="147" t="s">
        <v>44</v>
      </c>
      <c r="BP169" s="147"/>
      <c r="BQ169" s="147"/>
      <c r="BT169" s="147" t="s">
        <v>44</v>
      </c>
      <c r="BU169" s="147"/>
      <c r="BV169" s="147"/>
      <c r="BY169" s="147" t="s">
        <v>44</v>
      </c>
      <c r="BZ169" s="147"/>
      <c r="CA169" s="147"/>
      <c r="CD169" s="147" t="s">
        <v>44</v>
      </c>
      <c r="CE169" s="147"/>
      <c r="CF169" s="147"/>
    </row>
    <row r="170" spans="7:85" ht="14" customHeight="1" x14ac:dyDescent="0.3">
      <c r="G170" s="147"/>
      <c r="H170" s="147"/>
      <c r="I170" s="147"/>
      <c r="L170" s="147"/>
      <c r="M170" s="147"/>
      <c r="N170" s="147"/>
      <c r="Q170" s="147"/>
      <c r="R170" s="147"/>
      <c r="S170" s="147"/>
      <c r="V170" s="147"/>
      <c r="W170" s="147"/>
      <c r="X170" s="147"/>
      <c r="AA170" s="147"/>
      <c r="AB170" s="147"/>
      <c r="AC170" s="147"/>
      <c r="AF170" s="147"/>
      <c r="AG170" s="147"/>
      <c r="AH170" s="147"/>
      <c r="AK170" s="147"/>
      <c r="AL170" s="147"/>
      <c r="AM170" s="147"/>
      <c r="AP170" s="147"/>
      <c r="AQ170" s="147"/>
      <c r="AR170" s="147"/>
      <c r="AU170" s="147"/>
      <c r="AV170" s="147"/>
      <c r="AW170" s="147"/>
      <c r="AZ170" s="147"/>
      <c r="BA170" s="147"/>
      <c r="BB170" s="147"/>
      <c r="BE170" s="147"/>
      <c r="BF170" s="147"/>
      <c r="BG170" s="147"/>
      <c r="BJ170" s="147"/>
      <c r="BK170" s="147"/>
      <c r="BL170" s="147"/>
      <c r="BO170" s="147"/>
      <c r="BP170" s="147"/>
      <c r="BQ170" s="147"/>
      <c r="BT170" s="147"/>
      <c r="BU170" s="147"/>
      <c r="BV170" s="147"/>
      <c r="BY170" s="147"/>
      <c r="BZ170" s="147"/>
      <c r="CA170" s="147"/>
      <c r="CD170" s="147"/>
      <c r="CE170" s="147"/>
      <c r="CF170" s="147"/>
    </row>
    <row r="171" spans="7:85" x14ac:dyDescent="0.3">
      <c r="G171" s="147"/>
      <c r="H171" s="147"/>
      <c r="I171" s="147"/>
      <c r="L171" s="147"/>
      <c r="M171" s="147"/>
      <c r="N171" s="147"/>
      <c r="Q171" s="147"/>
      <c r="R171" s="147"/>
      <c r="S171" s="147"/>
      <c r="V171" s="147"/>
      <c r="W171" s="147"/>
      <c r="X171" s="147"/>
      <c r="AA171" s="147"/>
      <c r="AB171" s="147"/>
      <c r="AC171" s="147"/>
      <c r="AF171" s="147"/>
      <c r="AG171" s="147"/>
      <c r="AH171" s="147"/>
      <c r="AK171" s="147"/>
      <c r="AL171" s="147"/>
      <c r="AM171" s="147"/>
      <c r="AP171" s="147"/>
      <c r="AQ171" s="147"/>
      <c r="AR171" s="147"/>
      <c r="AU171" s="147"/>
      <c r="AV171" s="147"/>
      <c r="AW171" s="147"/>
      <c r="AZ171" s="147"/>
      <c r="BA171" s="147"/>
      <c r="BB171" s="147"/>
      <c r="BE171" s="147"/>
      <c r="BF171" s="147"/>
      <c r="BG171" s="147"/>
      <c r="BJ171" s="147"/>
      <c r="BK171" s="147"/>
      <c r="BL171" s="147"/>
      <c r="BO171" s="147"/>
      <c r="BP171" s="147"/>
      <c r="BQ171" s="147"/>
      <c r="BT171" s="147"/>
      <c r="BU171" s="147"/>
      <c r="BV171" s="147"/>
      <c r="BY171" s="147"/>
      <c r="BZ171" s="147"/>
      <c r="CA171" s="147"/>
      <c r="CD171" s="147"/>
      <c r="CE171" s="147"/>
      <c r="CF171" s="147"/>
    </row>
    <row r="172" spans="7:85" x14ac:dyDescent="0.3">
      <c r="G172" s="147"/>
      <c r="H172" s="147"/>
      <c r="I172" s="147"/>
      <c r="L172" s="147"/>
      <c r="M172" s="147"/>
      <c r="N172" s="147"/>
      <c r="Q172" s="147"/>
      <c r="R172" s="147"/>
      <c r="S172" s="147"/>
      <c r="V172" s="147"/>
      <c r="W172" s="147"/>
      <c r="X172" s="147"/>
      <c r="AA172" s="147"/>
      <c r="AB172" s="147"/>
      <c r="AC172" s="147"/>
      <c r="AF172" s="147"/>
      <c r="AG172" s="147"/>
      <c r="AH172" s="147"/>
      <c r="AK172" s="147"/>
      <c r="AL172" s="147"/>
      <c r="AM172" s="147"/>
      <c r="AP172" s="147"/>
      <c r="AQ172" s="147"/>
      <c r="AR172" s="147"/>
      <c r="AU172" s="147"/>
      <c r="AV172" s="147"/>
      <c r="AW172" s="147"/>
      <c r="AZ172" s="147"/>
      <c r="BA172" s="147"/>
      <c r="BB172" s="147"/>
      <c r="BE172" s="147"/>
      <c r="BF172" s="147"/>
      <c r="BG172" s="147"/>
      <c r="BJ172" s="147"/>
      <c r="BK172" s="147"/>
      <c r="BL172" s="147"/>
      <c r="BO172" s="147"/>
      <c r="BP172" s="147"/>
      <c r="BQ172" s="147"/>
      <c r="BT172" s="147"/>
      <c r="BU172" s="147"/>
      <c r="BV172" s="147"/>
      <c r="BY172" s="147"/>
      <c r="BZ172" s="147"/>
      <c r="CA172" s="147"/>
      <c r="CD172" s="147"/>
      <c r="CE172" s="147"/>
      <c r="CF172" s="147"/>
    </row>
    <row r="173" spans="7:85" ht="14" customHeight="1" x14ac:dyDescent="0.3">
      <c r="G173" s="147"/>
      <c r="H173" s="147"/>
      <c r="I173" s="147"/>
      <c r="L173" s="147"/>
      <c r="M173" s="147"/>
      <c r="N173" s="147"/>
      <c r="Q173" s="147"/>
      <c r="R173" s="147"/>
      <c r="S173" s="147"/>
      <c r="V173" s="147"/>
      <c r="W173" s="147"/>
      <c r="X173" s="147"/>
      <c r="AA173" s="147"/>
      <c r="AB173" s="147"/>
      <c r="AC173" s="147"/>
      <c r="AF173" s="147"/>
      <c r="AG173" s="147"/>
      <c r="AH173" s="147"/>
      <c r="AK173" s="147"/>
      <c r="AL173" s="147"/>
      <c r="AM173" s="147"/>
      <c r="AP173" s="147"/>
      <c r="AQ173" s="147"/>
      <c r="AR173" s="147"/>
      <c r="AU173" s="147"/>
      <c r="AV173" s="147"/>
      <c r="AW173" s="147"/>
      <c r="AZ173" s="147"/>
      <c r="BA173" s="147"/>
      <c r="BB173" s="147"/>
      <c r="BE173" s="147"/>
      <c r="BF173" s="147"/>
      <c r="BG173" s="147"/>
      <c r="BJ173" s="147"/>
      <c r="BK173" s="147"/>
      <c r="BL173" s="147"/>
      <c r="BO173" s="147"/>
      <c r="BP173" s="147"/>
      <c r="BQ173" s="147"/>
      <c r="BT173" s="147"/>
      <c r="BU173" s="147"/>
      <c r="BV173" s="147"/>
      <c r="BY173" s="147"/>
      <c r="BZ173" s="147"/>
      <c r="CA173" s="147"/>
      <c r="CD173" s="147"/>
      <c r="CE173" s="147"/>
      <c r="CF173" s="147"/>
    </row>
    <row r="174" spans="7:85" x14ac:dyDescent="0.3">
      <c r="G174" s="147"/>
      <c r="H174" s="147"/>
      <c r="I174" s="147"/>
      <c r="L174" s="147"/>
      <c r="M174" s="147"/>
      <c r="N174" s="147"/>
      <c r="Q174" s="147"/>
      <c r="R174" s="147"/>
      <c r="S174" s="147"/>
      <c r="V174" s="147"/>
      <c r="W174" s="147"/>
      <c r="X174" s="147"/>
      <c r="AA174" s="147"/>
      <c r="AB174" s="147"/>
      <c r="AC174" s="147"/>
      <c r="AF174" s="147"/>
      <c r="AG174" s="147"/>
      <c r="AH174" s="147"/>
      <c r="AK174" s="147"/>
      <c r="AL174" s="147"/>
      <c r="AM174" s="147"/>
      <c r="AP174" s="147"/>
      <c r="AQ174" s="147"/>
      <c r="AR174" s="147"/>
      <c r="AU174" s="147"/>
      <c r="AV174" s="147"/>
      <c r="AW174" s="147"/>
      <c r="AZ174" s="147"/>
      <c r="BA174" s="147"/>
      <c r="BB174" s="147"/>
      <c r="BE174" s="147"/>
      <c r="BF174" s="147"/>
      <c r="BG174" s="147"/>
      <c r="BJ174" s="147"/>
      <c r="BK174" s="147"/>
      <c r="BL174" s="147"/>
      <c r="BO174" s="147"/>
      <c r="BP174" s="147"/>
      <c r="BQ174" s="147"/>
      <c r="BT174" s="147"/>
      <c r="BU174" s="147"/>
      <c r="BV174" s="147"/>
      <c r="BY174" s="147"/>
      <c r="BZ174" s="147"/>
      <c r="CA174" s="147"/>
      <c r="CD174" s="147"/>
      <c r="CE174" s="147"/>
      <c r="CF174" s="147"/>
    </row>
    <row r="175" spans="7:85" x14ac:dyDescent="0.3">
      <c r="G175" s="147"/>
      <c r="H175" s="147"/>
      <c r="I175" s="147"/>
      <c r="J175" s="45">
        <f>IF(I174=Asetukset!$H$27,H174,IF(I174=Asetukset!$H$28,H174*60,IF(I174=Asetukset!$H$29,H174*60*8,H174*60*8*5)))</f>
        <v>0</v>
      </c>
      <c r="L175" s="147"/>
      <c r="M175" s="147"/>
      <c r="N175" s="147"/>
      <c r="O175" s="45">
        <f>IF(N174=Asetukset!$H$27,M174,IF(N174=Asetukset!$H$28,M174*60,IF(N174=Asetukset!$H$29,M174*60*8,M174*60*8*5)))</f>
        <v>0</v>
      </c>
      <c r="Q175" s="147"/>
      <c r="R175" s="147"/>
      <c r="S175" s="147"/>
      <c r="T175" s="45">
        <f>IF(S174=Asetukset!$H$27,R174,IF(S174=Asetukset!$H$28,R174*60,IF(S174=Asetukset!$H$29,R174*60*8,R174*60*8*5)))</f>
        <v>0</v>
      </c>
      <c r="V175" s="147"/>
      <c r="W175" s="147"/>
      <c r="X175" s="147"/>
      <c r="Y175" s="45">
        <f>IF(X174=Asetukset!$H$27,W174,IF(X174=Asetukset!$H$28,W174*60,IF(X174=Asetukset!$H$29,W174*60*8,W174*60*8*5)))</f>
        <v>0</v>
      </c>
      <c r="AA175" s="147"/>
      <c r="AB175" s="147"/>
      <c r="AC175" s="147"/>
      <c r="AD175" s="45">
        <f>IF(AC174=Asetukset!$H$27,AB174,IF(AC174=Asetukset!$H$28,AB174*60,IF(AC174=Asetukset!$H$29,AB174*60*8,AB174*60*8*5)))</f>
        <v>0</v>
      </c>
      <c r="AF175" s="147"/>
      <c r="AG175" s="147"/>
      <c r="AH175" s="147"/>
      <c r="AI175" s="45">
        <f>IF(AH174=Asetukset!$H$27,AG174,IF(AH174=Asetukset!$H$28,AG174*60,IF(AH174=Asetukset!$H$29,AG174*60*8,AG174*60*8*5)))</f>
        <v>0</v>
      </c>
      <c r="AK175" s="147"/>
      <c r="AL175" s="147"/>
      <c r="AM175" s="147"/>
      <c r="AN175" s="45">
        <f>IF(AM174=Asetukset!$H$27,AL174,IF(AM174=Asetukset!$H$28,AL174*60,IF(AM174=Asetukset!$H$29,AL174*60*8,AL174*60*8*5)))</f>
        <v>0</v>
      </c>
      <c r="AP175" s="147"/>
      <c r="AQ175" s="147"/>
      <c r="AR175" s="147"/>
      <c r="AS175" s="45">
        <f>IF(AR174=Asetukset!$H$27,AQ174,IF(AR174=Asetukset!$H$28,AQ174*60,IF(AR174=Asetukset!$H$29,AQ174*60*8,AQ174*60*8*5)))</f>
        <v>0</v>
      </c>
      <c r="AU175" s="147"/>
      <c r="AV175" s="147"/>
      <c r="AW175" s="147"/>
      <c r="AX175" s="45">
        <f>IF(AW174=Asetukset!$H$27,AV174,IF(AW174=Asetukset!$H$28,AV174*60,IF(AW174=Asetukset!$H$29,AV174*60*8,AV174*60*8*5)))</f>
        <v>0</v>
      </c>
      <c r="AZ175" s="147"/>
      <c r="BA175" s="147"/>
      <c r="BB175" s="147"/>
      <c r="BC175" s="45">
        <f>IF(BB174=Asetukset!$H$27,BA174,IF(BB174=Asetukset!$H$28,BA174*60,IF(BB174=Asetukset!$H$29,BA174*60*8,BA174*60*8*5)))</f>
        <v>0</v>
      </c>
      <c r="BE175" s="147"/>
      <c r="BF175" s="147"/>
      <c r="BG175" s="147"/>
      <c r="BH175" s="45">
        <f>IF(BG174=Asetukset!$H$27,BF174,IF(BG174=Asetukset!$H$28,BF174*60,IF(BG174=Asetukset!$H$29,BF174*60*8,BF174*60*8*5)))</f>
        <v>0</v>
      </c>
      <c r="BJ175" s="147"/>
      <c r="BK175" s="147"/>
      <c r="BL175" s="147"/>
      <c r="BM175" s="45">
        <f>IF(BL174=Asetukset!$H$27,BK174,IF(BL174=Asetukset!$H$28,BK174*60,IF(BL174=Asetukset!$H$29,BK174*60*8,BK174*60*8*5)))</f>
        <v>0</v>
      </c>
      <c r="BO175" s="147"/>
      <c r="BP175" s="147"/>
      <c r="BQ175" s="147"/>
      <c r="BR175" s="45">
        <f>IF(BQ174=Asetukset!$H$27,BP174,IF(BQ174=Asetukset!$H$28,BP174*60,IF(BQ174=Asetukset!$H$29,BP174*60*8,BP174*60*8*5)))</f>
        <v>0</v>
      </c>
      <c r="BT175" s="147"/>
      <c r="BU175" s="147"/>
      <c r="BV175" s="147"/>
      <c r="BW175" s="45">
        <f>IF(BV174=Asetukset!$H$27,BU174,IF(BV174=Asetukset!$H$28,BU174*60,IF(BV174=Asetukset!$H$29,BU174*60*8,BU174*60*8*5)))</f>
        <v>0</v>
      </c>
      <c r="BY175" s="147"/>
      <c r="BZ175" s="147"/>
      <c r="CA175" s="147"/>
      <c r="CB175" s="45">
        <f>IF(CA174=Asetukset!$H$27,BZ174,IF(CA174=Asetukset!$H$28,BZ174*60,IF(CA174=Asetukset!$H$29,BZ174*60*8,BZ174*60*8*5)))</f>
        <v>0</v>
      </c>
      <c r="CD175" s="147"/>
      <c r="CE175" s="147"/>
      <c r="CF175" s="147"/>
      <c r="CG175" s="45">
        <f>IF(CF174=Asetukset!$H$27,CE174,IF(CF174=Asetukset!$H$28,CE174*60,IF(CF174=Asetukset!$H$29,CE174*60*8,CE174*60*8*5)))</f>
        <v>0</v>
      </c>
    </row>
    <row r="176" spans="7:85" x14ac:dyDescent="0.3">
      <c r="G176" s="147"/>
      <c r="H176" s="147"/>
      <c r="I176" s="147"/>
      <c r="L176" s="147"/>
      <c r="M176" s="147"/>
      <c r="N176" s="147"/>
      <c r="Q176" s="147"/>
      <c r="R176" s="147"/>
      <c r="S176" s="147"/>
      <c r="V176" s="147"/>
      <c r="W176" s="147"/>
      <c r="X176" s="147"/>
      <c r="AA176" s="147"/>
      <c r="AB176" s="147"/>
      <c r="AC176" s="147"/>
      <c r="AF176" s="147"/>
      <c r="AG176" s="147"/>
      <c r="AH176" s="147"/>
      <c r="AK176" s="147"/>
      <c r="AL176" s="147"/>
      <c r="AM176" s="147"/>
      <c r="AP176" s="147"/>
      <c r="AQ176" s="147"/>
      <c r="AR176" s="147"/>
      <c r="AU176" s="147"/>
      <c r="AV176" s="147"/>
      <c r="AW176" s="147"/>
      <c r="AZ176" s="147"/>
      <c r="BA176" s="147"/>
      <c r="BB176" s="147"/>
      <c r="BE176" s="147"/>
      <c r="BF176" s="147"/>
      <c r="BG176" s="147"/>
      <c r="BJ176" s="147"/>
      <c r="BK176" s="147"/>
      <c r="BL176" s="147"/>
      <c r="BO176" s="147"/>
      <c r="BP176" s="147"/>
      <c r="BQ176" s="147"/>
      <c r="BT176" s="147"/>
      <c r="BU176" s="147"/>
      <c r="BV176" s="147"/>
      <c r="BY176" s="147"/>
      <c r="BZ176" s="147"/>
      <c r="CA176" s="147"/>
      <c r="CD176" s="147"/>
      <c r="CE176" s="147"/>
      <c r="CF176" s="147"/>
    </row>
    <row r="177" spans="7:85" ht="14" customHeight="1" x14ac:dyDescent="0.3">
      <c r="G177" s="147"/>
      <c r="H177" s="147"/>
      <c r="I177" s="147"/>
      <c r="L177" s="147"/>
      <c r="M177" s="147"/>
      <c r="N177" s="147"/>
      <c r="Q177" s="147"/>
      <c r="R177" s="147"/>
      <c r="S177" s="147"/>
      <c r="V177" s="147"/>
      <c r="W177" s="147"/>
      <c r="X177" s="147"/>
      <c r="AA177" s="147"/>
      <c r="AB177" s="147"/>
      <c r="AC177" s="147"/>
      <c r="AF177" s="147"/>
      <c r="AG177" s="147"/>
      <c r="AH177" s="147"/>
      <c r="AK177" s="147"/>
      <c r="AL177" s="147"/>
      <c r="AM177" s="147"/>
      <c r="AP177" s="147"/>
      <c r="AQ177" s="147"/>
      <c r="AR177" s="147"/>
      <c r="AU177" s="147"/>
      <c r="AV177" s="147"/>
      <c r="AW177" s="147"/>
      <c r="AZ177" s="147"/>
      <c r="BA177" s="147"/>
      <c r="BB177" s="147"/>
      <c r="BE177" s="147"/>
      <c r="BF177" s="147"/>
      <c r="BG177" s="147"/>
      <c r="BJ177" s="147"/>
      <c r="BK177" s="147"/>
      <c r="BL177" s="147"/>
      <c r="BO177" s="147"/>
      <c r="BP177" s="147"/>
      <c r="BQ177" s="147"/>
      <c r="BT177" s="147"/>
      <c r="BU177" s="147"/>
      <c r="BV177" s="147"/>
      <c r="BY177" s="147"/>
      <c r="BZ177" s="147"/>
      <c r="CA177" s="147"/>
      <c r="CD177" s="147"/>
      <c r="CE177" s="147"/>
      <c r="CF177" s="147"/>
    </row>
    <row r="178" spans="7:85" x14ac:dyDescent="0.3">
      <c r="G178" s="147"/>
      <c r="H178" s="147"/>
      <c r="I178" s="147"/>
      <c r="L178" s="147"/>
      <c r="M178" s="147"/>
      <c r="N178" s="147"/>
      <c r="Q178" s="147"/>
      <c r="R178" s="147"/>
      <c r="S178" s="147"/>
      <c r="V178" s="147"/>
      <c r="W178" s="147"/>
      <c r="X178" s="147"/>
      <c r="AA178" s="147"/>
      <c r="AB178" s="147"/>
      <c r="AC178" s="147"/>
      <c r="AF178" s="147"/>
      <c r="AG178" s="147"/>
      <c r="AH178" s="147"/>
      <c r="AK178" s="147"/>
      <c r="AL178" s="147"/>
      <c r="AM178" s="147"/>
      <c r="AP178" s="147"/>
      <c r="AQ178" s="147"/>
      <c r="AR178" s="147"/>
      <c r="AU178" s="147"/>
      <c r="AV178" s="147"/>
      <c r="AW178" s="147"/>
      <c r="AZ178" s="147"/>
      <c r="BA178" s="147"/>
      <c r="BB178" s="147"/>
      <c r="BE178" s="147"/>
      <c r="BF178" s="147"/>
      <c r="BG178" s="147"/>
      <c r="BJ178" s="147"/>
      <c r="BK178" s="147"/>
      <c r="BL178" s="147"/>
      <c r="BO178" s="147"/>
      <c r="BP178" s="147"/>
      <c r="BQ178" s="147"/>
      <c r="BT178" s="147"/>
      <c r="BU178" s="147"/>
      <c r="BV178" s="147"/>
      <c r="BY178" s="147"/>
      <c r="BZ178" s="147"/>
      <c r="CA178" s="147"/>
      <c r="CD178" s="147"/>
      <c r="CE178" s="147"/>
      <c r="CF178" s="147"/>
    </row>
    <row r="179" spans="7:85" x14ac:dyDescent="0.3">
      <c r="G179" s="120"/>
      <c r="H179" s="120"/>
      <c r="I179" s="120"/>
      <c r="L179" s="120"/>
      <c r="M179" s="120"/>
      <c r="N179" s="120"/>
      <c r="Q179" s="120"/>
      <c r="R179" s="120"/>
      <c r="S179" s="120"/>
      <c r="V179" s="120"/>
      <c r="W179" s="120"/>
      <c r="X179" s="120"/>
      <c r="AA179" s="120"/>
      <c r="AB179" s="120"/>
      <c r="AC179" s="120"/>
      <c r="AF179" s="120"/>
      <c r="AG179" s="120"/>
      <c r="AH179" s="120"/>
      <c r="AK179" s="120"/>
      <c r="AL179" s="120"/>
      <c r="AM179" s="120"/>
      <c r="AP179" s="120"/>
      <c r="AQ179" s="120"/>
      <c r="AR179" s="120"/>
      <c r="AU179" s="120"/>
      <c r="AV179" s="120"/>
      <c r="AW179" s="120"/>
      <c r="AZ179" s="120"/>
      <c r="BA179" s="120"/>
      <c r="BB179" s="120"/>
      <c r="BE179" s="120"/>
      <c r="BF179" s="120"/>
      <c r="BG179" s="120"/>
      <c r="BJ179" s="120"/>
      <c r="BK179" s="120"/>
      <c r="BL179" s="120"/>
      <c r="BO179" s="120"/>
      <c r="BP179" s="120"/>
      <c r="BQ179" s="120"/>
      <c r="BT179" s="120"/>
      <c r="BU179" s="120"/>
      <c r="BV179" s="120"/>
      <c r="BY179" s="120"/>
      <c r="BZ179" s="120"/>
      <c r="CA179" s="120"/>
      <c r="CD179" s="120"/>
      <c r="CE179" s="120"/>
      <c r="CF179" s="120"/>
    </row>
    <row r="180" spans="7:85" x14ac:dyDescent="0.3">
      <c r="G180" s="147" t="s">
        <v>44</v>
      </c>
      <c r="H180" s="147"/>
      <c r="I180" s="147"/>
      <c r="L180" s="147" t="s">
        <v>44</v>
      </c>
      <c r="M180" s="147"/>
      <c r="N180" s="147"/>
      <c r="Q180" s="147" t="s">
        <v>44</v>
      </c>
      <c r="R180" s="147"/>
      <c r="S180" s="147"/>
      <c r="V180" s="147" t="s">
        <v>44</v>
      </c>
      <c r="W180" s="147"/>
      <c r="X180" s="147"/>
      <c r="AA180" s="147" t="s">
        <v>44</v>
      </c>
      <c r="AB180" s="147"/>
      <c r="AC180" s="147"/>
      <c r="AF180" s="147" t="s">
        <v>44</v>
      </c>
      <c r="AG180" s="147"/>
      <c r="AH180" s="147"/>
      <c r="AK180" s="147" t="s">
        <v>44</v>
      </c>
      <c r="AL180" s="147"/>
      <c r="AM180" s="147"/>
      <c r="AP180" s="147" t="s">
        <v>44</v>
      </c>
      <c r="AQ180" s="147"/>
      <c r="AR180" s="147"/>
      <c r="AU180" s="147" t="s">
        <v>44</v>
      </c>
      <c r="AV180" s="147"/>
      <c r="AW180" s="147"/>
      <c r="AZ180" s="147" t="s">
        <v>44</v>
      </c>
      <c r="BA180" s="147"/>
      <c r="BB180" s="147"/>
      <c r="BE180" s="147" t="s">
        <v>44</v>
      </c>
      <c r="BF180" s="147"/>
      <c r="BG180" s="147"/>
      <c r="BJ180" s="147" t="s">
        <v>44</v>
      </c>
      <c r="BK180" s="147"/>
      <c r="BL180" s="147"/>
      <c r="BO180" s="147" t="s">
        <v>44</v>
      </c>
      <c r="BP180" s="147"/>
      <c r="BQ180" s="147"/>
      <c r="BT180" s="147" t="s">
        <v>44</v>
      </c>
      <c r="BU180" s="147"/>
      <c r="BV180" s="147"/>
      <c r="BY180" s="147" t="s">
        <v>44</v>
      </c>
      <c r="BZ180" s="147"/>
      <c r="CA180" s="147"/>
      <c r="CD180" s="147" t="s">
        <v>44</v>
      </c>
      <c r="CE180" s="147"/>
      <c r="CF180" s="147"/>
    </row>
    <row r="181" spans="7:85" ht="14" customHeight="1" x14ac:dyDescent="0.3">
      <c r="G181" s="147"/>
      <c r="H181" s="147"/>
      <c r="I181" s="147"/>
      <c r="L181" s="147"/>
      <c r="M181" s="147"/>
      <c r="N181" s="147"/>
      <c r="Q181" s="147"/>
      <c r="R181" s="147"/>
      <c r="S181" s="147"/>
      <c r="V181" s="147"/>
      <c r="W181" s="147"/>
      <c r="X181" s="147"/>
      <c r="AA181" s="147"/>
      <c r="AB181" s="147"/>
      <c r="AC181" s="147"/>
      <c r="AF181" s="147"/>
      <c r="AG181" s="147"/>
      <c r="AH181" s="147"/>
      <c r="AK181" s="147"/>
      <c r="AL181" s="147"/>
      <c r="AM181" s="147"/>
      <c r="AP181" s="147"/>
      <c r="AQ181" s="147"/>
      <c r="AR181" s="147"/>
      <c r="AU181" s="147"/>
      <c r="AV181" s="147"/>
      <c r="AW181" s="147"/>
      <c r="AZ181" s="147"/>
      <c r="BA181" s="147"/>
      <c r="BB181" s="147"/>
      <c r="BE181" s="147"/>
      <c r="BF181" s="147"/>
      <c r="BG181" s="147"/>
      <c r="BJ181" s="147"/>
      <c r="BK181" s="147"/>
      <c r="BL181" s="147"/>
      <c r="BO181" s="147"/>
      <c r="BP181" s="147"/>
      <c r="BQ181" s="147"/>
      <c r="BT181" s="147"/>
      <c r="BU181" s="147"/>
      <c r="BV181" s="147"/>
      <c r="BY181" s="147"/>
      <c r="BZ181" s="147"/>
      <c r="CA181" s="147"/>
      <c r="CD181" s="147"/>
      <c r="CE181" s="147"/>
      <c r="CF181" s="147"/>
    </row>
    <row r="182" spans="7:85" x14ac:dyDescent="0.3">
      <c r="G182" s="147"/>
      <c r="H182" s="147"/>
      <c r="I182" s="147"/>
      <c r="L182" s="147"/>
      <c r="M182" s="147"/>
      <c r="N182" s="147"/>
      <c r="Q182" s="147"/>
      <c r="R182" s="147"/>
      <c r="S182" s="147"/>
      <c r="V182" s="147"/>
      <c r="W182" s="147"/>
      <c r="X182" s="147"/>
      <c r="AA182" s="147"/>
      <c r="AB182" s="147"/>
      <c r="AC182" s="147"/>
      <c r="AF182" s="147"/>
      <c r="AG182" s="147"/>
      <c r="AH182" s="147"/>
      <c r="AK182" s="147"/>
      <c r="AL182" s="147"/>
      <c r="AM182" s="147"/>
      <c r="AP182" s="147"/>
      <c r="AQ182" s="147"/>
      <c r="AR182" s="147"/>
      <c r="AU182" s="147"/>
      <c r="AV182" s="147"/>
      <c r="AW182" s="147"/>
      <c r="AZ182" s="147"/>
      <c r="BA182" s="147"/>
      <c r="BB182" s="147"/>
      <c r="BE182" s="147"/>
      <c r="BF182" s="147"/>
      <c r="BG182" s="147"/>
      <c r="BJ182" s="147"/>
      <c r="BK182" s="147"/>
      <c r="BL182" s="147"/>
      <c r="BO182" s="147"/>
      <c r="BP182" s="147"/>
      <c r="BQ182" s="147"/>
      <c r="BT182" s="147"/>
      <c r="BU182" s="147"/>
      <c r="BV182" s="147"/>
      <c r="BY182" s="147"/>
      <c r="BZ182" s="147"/>
      <c r="CA182" s="147"/>
      <c r="CD182" s="147"/>
      <c r="CE182" s="147"/>
      <c r="CF182" s="147"/>
    </row>
    <row r="183" spans="7:85" x14ac:dyDescent="0.3">
      <c r="G183" s="147"/>
      <c r="H183" s="147"/>
      <c r="I183" s="147"/>
      <c r="L183" s="147"/>
      <c r="M183" s="147"/>
      <c r="N183" s="147"/>
      <c r="Q183" s="147"/>
      <c r="R183" s="147"/>
      <c r="S183" s="147"/>
      <c r="V183" s="147"/>
      <c r="W183" s="147"/>
      <c r="X183" s="147"/>
      <c r="AA183" s="147"/>
      <c r="AB183" s="147"/>
      <c r="AC183" s="147"/>
      <c r="AF183" s="147"/>
      <c r="AG183" s="147"/>
      <c r="AH183" s="147"/>
      <c r="AK183" s="147"/>
      <c r="AL183" s="147"/>
      <c r="AM183" s="147"/>
      <c r="AP183" s="147"/>
      <c r="AQ183" s="147"/>
      <c r="AR183" s="147"/>
      <c r="AU183" s="147"/>
      <c r="AV183" s="147"/>
      <c r="AW183" s="147"/>
      <c r="AZ183" s="147"/>
      <c r="BA183" s="147"/>
      <c r="BB183" s="147"/>
      <c r="BE183" s="147"/>
      <c r="BF183" s="147"/>
      <c r="BG183" s="147"/>
      <c r="BJ183" s="147"/>
      <c r="BK183" s="147"/>
      <c r="BL183" s="147"/>
      <c r="BO183" s="147"/>
      <c r="BP183" s="147"/>
      <c r="BQ183" s="147"/>
      <c r="BT183" s="147"/>
      <c r="BU183" s="147"/>
      <c r="BV183" s="147"/>
      <c r="BY183" s="147"/>
      <c r="BZ183" s="147"/>
      <c r="CA183" s="147"/>
      <c r="CD183" s="147"/>
      <c r="CE183" s="147"/>
      <c r="CF183" s="147"/>
    </row>
    <row r="184" spans="7:85" ht="14" customHeight="1" x14ac:dyDescent="0.3">
      <c r="G184" s="147"/>
      <c r="H184" s="147"/>
      <c r="I184" s="147"/>
      <c r="L184" s="147"/>
      <c r="M184" s="147"/>
      <c r="N184" s="147"/>
      <c r="Q184" s="147"/>
      <c r="R184" s="147"/>
      <c r="S184" s="147"/>
      <c r="V184" s="147"/>
      <c r="W184" s="147"/>
      <c r="X184" s="147"/>
      <c r="AA184" s="147"/>
      <c r="AB184" s="147"/>
      <c r="AC184" s="147"/>
      <c r="AF184" s="147"/>
      <c r="AG184" s="147"/>
      <c r="AH184" s="147"/>
      <c r="AK184" s="147"/>
      <c r="AL184" s="147"/>
      <c r="AM184" s="147"/>
      <c r="AP184" s="147"/>
      <c r="AQ184" s="147"/>
      <c r="AR184" s="147"/>
      <c r="AU184" s="147"/>
      <c r="AV184" s="147"/>
      <c r="AW184" s="147"/>
      <c r="AZ184" s="147"/>
      <c r="BA184" s="147"/>
      <c r="BB184" s="147"/>
      <c r="BE184" s="147"/>
      <c r="BF184" s="147"/>
      <c r="BG184" s="147"/>
      <c r="BJ184" s="147"/>
      <c r="BK184" s="147"/>
      <c r="BL184" s="147"/>
      <c r="BO184" s="147"/>
      <c r="BP184" s="147"/>
      <c r="BQ184" s="147"/>
      <c r="BT184" s="147"/>
      <c r="BU184" s="147"/>
      <c r="BV184" s="147"/>
      <c r="BY184" s="147"/>
      <c r="BZ184" s="147"/>
      <c r="CA184" s="147"/>
      <c r="CD184" s="147"/>
      <c r="CE184" s="147"/>
      <c r="CF184" s="147"/>
    </row>
    <row r="185" spans="7:85" x14ac:dyDescent="0.3">
      <c r="G185" s="147"/>
      <c r="H185" s="147"/>
      <c r="I185" s="147"/>
      <c r="L185" s="147"/>
      <c r="M185" s="147"/>
      <c r="N185" s="147"/>
      <c r="Q185" s="147"/>
      <c r="R185" s="147"/>
      <c r="S185" s="147"/>
      <c r="V185" s="147"/>
      <c r="W185" s="147"/>
      <c r="X185" s="147"/>
      <c r="AA185" s="147"/>
      <c r="AB185" s="147"/>
      <c r="AC185" s="147"/>
      <c r="AF185" s="147"/>
      <c r="AG185" s="147"/>
      <c r="AH185" s="147"/>
      <c r="AK185" s="147"/>
      <c r="AL185" s="147"/>
      <c r="AM185" s="147"/>
      <c r="AP185" s="147"/>
      <c r="AQ185" s="147"/>
      <c r="AR185" s="147"/>
      <c r="AU185" s="147"/>
      <c r="AV185" s="147"/>
      <c r="AW185" s="147"/>
      <c r="AZ185" s="147"/>
      <c r="BA185" s="147"/>
      <c r="BB185" s="147"/>
      <c r="BE185" s="147"/>
      <c r="BF185" s="147"/>
      <c r="BG185" s="147"/>
      <c r="BJ185" s="147"/>
      <c r="BK185" s="147"/>
      <c r="BL185" s="147"/>
      <c r="BO185" s="147"/>
      <c r="BP185" s="147"/>
      <c r="BQ185" s="147"/>
      <c r="BT185" s="147"/>
      <c r="BU185" s="147"/>
      <c r="BV185" s="147"/>
      <c r="BY185" s="147"/>
      <c r="BZ185" s="147"/>
      <c r="CA185" s="147"/>
      <c r="CD185" s="147"/>
      <c r="CE185" s="147"/>
      <c r="CF185" s="147"/>
    </row>
    <row r="186" spans="7:85" x14ac:dyDescent="0.3">
      <c r="G186" s="147"/>
      <c r="H186" s="147"/>
      <c r="I186" s="147"/>
      <c r="J186" s="45">
        <f>IF(I185=Asetukset!$H$27,H185,IF(I185=Asetukset!$H$28,H185*60,IF(I185=Asetukset!$H$29,H185*60*8,H185*60*8*5)))</f>
        <v>0</v>
      </c>
      <c r="L186" s="147"/>
      <c r="M186" s="147"/>
      <c r="N186" s="147"/>
      <c r="O186" s="45">
        <f>IF(N185=Asetukset!$H$27,M185,IF(N185=Asetukset!$H$28,M185*60,IF(N185=Asetukset!$H$29,M185*60*8,M185*60*8*5)))</f>
        <v>0</v>
      </c>
      <c r="Q186" s="147"/>
      <c r="R186" s="147"/>
      <c r="S186" s="147"/>
      <c r="T186" s="45">
        <f>IF(S185=Asetukset!$H$27,R185,IF(S185=Asetukset!$H$28,R185*60,IF(S185=Asetukset!$H$29,R185*60*8,R185*60*8*5)))</f>
        <v>0</v>
      </c>
      <c r="V186" s="147"/>
      <c r="W186" s="147"/>
      <c r="X186" s="147"/>
      <c r="Y186" s="45">
        <f>IF(X185=Asetukset!$H$27,W185,IF(X185=Asetukset!$H$28,W185*60,IF(X185=Asetukset!$H$29,W185*60*8,W185*60*8*5)))</f>
        <v>0</v>
      </c>
      <c r="AA186" s="147"/>
      <c r="AB186" s="147"/>
      <c r="AC186" s="147"/>
      <c r="AD186" s="45">
        <f>IF(AC185=Asetukset!$H$27,AB185,IF(AC185=Asetukset!$H$28,AB185*60,IF(AC185=Asetukset!$H$29,AB185*60*8,AB185*60*8*5)))</f>
        <v>0</v>
      </c>
      <c r="AF186" s="147"/>
      <c r="AG186" s="147"/>
      <c r="AH186" s="147"/>
      <c r="AI186" s="45">
        <f>IF(AH185=Asetukset!$H$27,AG185,IF(AH185=Asetukset!$H$28,AG185*60,IF(AH185=Asetukset!$H$29,AG185*60*8,AG185*60*8*5)))</f>
        <v>0</v>
      </c>
      <c r="AK186" s="147"/>
      <c r="AL186" s="147"/>
      <c r="AM186" s="147"/>
      <c r="AN186" s="45">
        <f>IF(AM185=Asetukset!$H$27,AL185,IF(AM185=Asetukset!$H$28,AL185*60,IF(AM185=Asetukset!$H$29,AL185*60*8,AL185*60*8*5)))</f>
        <v>0</v>
      </c>
      <c r="AP186" s="147"/>
      <c r="AQ186" s="147"/>
      <c r="AR186" s="147"/>
      <c r="AS186" s="45">
        <f>IF(AR185=Asetukset!$H$27,AQ185,IF(AR185=Asetukset!$H$28,AQ185*60,IF(AR185=Asetukset!$H$29,AQ185*60*8,AQ185*60*8*5)))</f>
        <v>0</v>
      </c>
      <c r="AU186" s="147"/>
      <c r="AV186" s="147"/>
      <c r="AW186" s="147"/>
      <c r="AX186" s="45">
        <f>IF(AW185=Asetukset!$H$27,AV185,IF(AW185=Asetukset!$H$28,AV185*60,IF(AW185=Asetukset!$H$29,AV185*60*8,AV185*60*8*5)))</f>
        <v>0</v>
      </c>
      <c r="AZ186" s="147"/>
      <c r="BA186" s="147"/>
      <c r="BB186" s="147"/>
      <c r="BC186" s="45">
        <f>IF(BB185=Asetukset!$H$27,BA185,IF(BB185=Asetukset!$H$28,BA185*60,IF(BB185=Asetukset!$H$29,BA185*60*8,BA185*60*8*5)))</f>
        <v>0</v>
      </c>
      <c r="BE186" s="147"/>
      <c r="BF186" s="147"/>
      <c r="BG186" s="147"/>
      <c r="BH186" s="45">
        <f>IF(BG185=Asetukset!$H$27,BF185,IF(BG185=Asetukset!$H$28,BF185*60,IF(BG185=Asetukset!$H$29,BF185*60*8,BF185*60*8*5)))</f>
        <v>0</v>
      </c>
      <c r="BJ186" s="147"/>
      <c r="BK186" s="147"/>
      <c r="BL186" s="147"/>
      <c r="BM186" s="45">
        <f>IF(BL185=Asetukset!$H$27,BK185,IF(BL185=Asetukset!$H$28,BK185*60,IF(BL185=Asetukset!$H$29,BK185*60*8,BK185*60*8*5)))</f>
        <v>0</v>
      </c>
      <c r="BO186" s="147"/>
      <c r="BP186" s="147"/>
      <c r="BQ186" s="147"/>
      <c r="BR186" s="45">
        <f>IF(BQ185=Asetukset!$H$27,BP185,IF(BQ185=Asetukset!$H$28,BP185*60,IF(BQ185=Asetukset!$H$29,BP185*60*8,BP185*60*8*5)))</f>
        <v>0</v>
      </c>
      <c r="BT186" s="147"/>
      <c r="BU186" s="147"/>
      <c r="BV186" s="147"/>
      <c r="BW186" s="45">
        <f>IF(BV185=Asetukset!$H$27,BU185,IF(BV185=Asetukset!$H$28,BU185*60,IF(BV185=Asetukset!$H$29,BU185*60*8,BU185*60*8*5)))</f>
        <v>0</v>
      </c>
      <c r="BY186" s="147"/>
      <c r="BZ186" s="147"/>
      <c r="CA186" s="147"/>
      <c r="CB186" s="45">
        <f>IF(CA185=Asetukset!$H$27,BZ185,IF(CA185=Asetukset!$H$28,BZ185*60,IF(CA185=Asetukset!$H$29,BZ185*60*8,BZ185*60*8*5)))</f>
        <v>0</v>
      </c>
      <c r="CD186" s="147"/>
      <c r="CE186" s="147"/>
      <c r="CF186" s="147"/>
      <c r="CG186" s="45">
        <f>IF(CF185=Asetukset!$H$27,CE185,IF(CF185=Asetukset!$H$28,CE185*60,IF(CF185=Asetukset!$H$29,CE185*60*8,CE185*60*8*5)))</f>
        <v>0</v>
      </c>
    </row>
    <row r="187" spans="7:85" x14ac:dyDescent="0.3">
      <c r="G187" s="147"/>
      <c r="H187" s="147"/>
      <c r="I187" s="147"/>
      <c r="L187" s="147"/>
      <c r="M187" s="147"/>
      <c r="N187" s="147"/>
      <c r="Q187" s="147"/>
      <c r="R187" s="147"/>
      <c r="S187" s="147"/>
      <c r="V187" s="147"/>
      <c r="W187" s="147"/>
      <c r="X187" s="147"/>
      <c r="AA187" s="147"/>
      <c r="AB187" s="147"/>
      <c r="AC187" s="147"/>
      <c r="AF187" s="147"/>
      <c r="AG187" s="147"/>
      <c r="AH187" s="147"/>
      <c r="AK187" s="147"/>
      <c r="AL187" s="147"/>
      <c r="AM187" s="147"/>
      <c r="AP187" s="147"/>
      <c r="AQ187" s="147"/>
      <c r="AR187" s="147"/>
      <c r="AU187" s="147"/>
      <c r="AV187" s="147"/>
      <c r="AW187" s="147"/>
      <c r="AZ187" s="147"/>
      <c r="BA187" s="147"/>
      <c r="BB187" s="147"/>
      <c r="BE187" s="147"/>
      <c r="BF187" s="147"/>
      <c r="BG187" s="147"/>
      <c r="BJ187" s="147"/>
      <c r="BK187" s="147"/>
      <c r="BL187" s="147"/>
      <c r="BO187" s="147"/>
      <c r="BP187" s="147"/>
      <c r="BQ187" s="147"/>
      <c r="BT187" s="147"/>
      <c r="BU187" s="147"/>
      <c r="BV187" s="147"/>
      <c r="BY187" s="147"/>
      <c r="BZ187" s="147"/>
      <c r="CA187" s="147"/>
      <c r="CD187" s="147"/>
      <c r="CE187" s="147"/>
      <c r="CF187" s="147"/>
    </row>
    <row r="188" spans="7:85" x14ac:dyDescent="0.3">
      <c r="G188" s="147"/>
      <c r="H188" s="147"/>
      <c r="I188" s="147"/>
      <c r="L188" s="147"/>
      <c r="M188" s="147"/>
      <c r="N188" s="147"/>
      <c r="Q188" s="147"/>
      <c r="R188" s="147"/>
      <c r="S188" s="147"/>
      <c r="V188" s="147"/>
      <c r="W188" s="147"/>
      <c r="X188" s="147"/>
      <c r="AA188" s="147"/>
      <c r="AB188" s="147"/>
      <c r="AC188" s="147"/>
      <c r="AF188" s="147"/>
      <c r="AG188" s="147"/>
      <c r="AH188" s="147"/>
      <c r="AK188" s="147"/>
      <c r="AL188" s="147"/>
      <c r="AM188" s="147"/>
      <c r="AP188" s="147"/>
      <c r="AQ188" s="147"/>
      <c r="AR188" s="147"/>
      <c r="AU188" s="147"/>
      <c r="AV188" s="147"/>
      <c r="AW188" s="147"/>
      <c r="AZ188" s="147"/>
      <c r="BA188" s="147"/>
      <c r="BB188" s="147"/>
      <c r="BE188" s="147"/>
      <c r="BF188" s="147"/>
      <c r="BG188" s="147"/>
      <c r="BJ188" s="147"/>
      <c r="BK188" s="147"/>
      <c r="BL188" s="147"/>
      <c r="BO188" s="147"/>
      <c r="BP188" s="147"/>
      <c r="BQ188" s="147"/>
      <c r="BT188" s="147"/>
      <c r="BU188" s="147"/>
      <c r="BV188" s="147"/>
      <c r="BY188" s="147"/>
      <c r="BZ188" s="147"/>
      <c r="CA188" s="147"/>
      <c r="CD188" s="147"/>
      <c r="CE188" s="147"/>
      <c r="CF188" s="147"/>
    </row>
    <row r="189" spans="7:85" x14ac:dyDescent="0.3">
      <c r="G189" s="147"/>
      <c r="H189" s="147"/>
      <c r="I189" s="147"/>
      <c r="L189" s="147"/>
      <c r="M189" s="147"/>
      <c r="N189" s="147"/>
      <c r="Q189" s="147"/>
      <c r="R189" s="147"/>
      <c r="S189" s="147"/>
      <c r="V189" s="147"/>
      <c r="W189" s="147"/>
      <c r="X189" s="147"/>
      <c r="AA189" s="147"/>
      <c r="AB189" s="147"/>
      <c r="AC189" s="147"/>
      <c r="AF189" s="147"/>
      <c r="AG189" s="147"/>
      <c r="AH189" s="147"/>
      <c r="AK189" s="147"/>
      <c r="AL189" s="147"/>
      <c r="AM189" s="147"/>
      <c r="AP189" s="147"/>
      <c r="AQ189" s="147"/>
      <c r="AR189" s="147"/>
      <c r="AU189" s="147"/>
      <c r="AV189" s="147"/>
      <c r="AW189" s="147"/>
      <c r="AZ189" s="147"/>
      <c r="BA189" s="147"/>
      <c r="BB189" s="147"/>
      <c r="BE189" s="147"/>
      <c r="BF189" s="147"/>
      <c r="BG189" s="147"/>
      <c r="BJ189" s="147"/>
      <c r="BK189" s="147"/>
      <c r="BL189" s="147"/>
      <c r="BO189" s="147"/>
      <c r="BP189" s="147"/>
      <c r="BQ189" s="147"/>
      <c r="BT189" s="147"/>
      <c r="BU189" s="147"/>
      <c r="BV189" s="147"/>
      <c r="BY189" s="147"/>
      <c r="BZ189" s="147"/>
      <c r="CA189" s="147"/>
      <c r="CD189" s="147"/>
      <c r="CE189" s="147"/>
      <c r="CF189" s="147"/>
    </row>
    <row r="190" spans="7:85" x14ac:dyDescent="0.3">
      <c r="G190" s="120"/>
      <c r="H190" s="120"/>
      <c r="I190" s="120"/>
      <c r="L190" s="120"/>
      <c r="M190" s="120"/>
      <c r="N190" s="120"/>
      <c r="Q190" s="120"/>
      <c r="R190" s="120"/>
      <c r="S190" s="120"/>
      <c r="V190" s="120"/>
      <c r="W190" s="120"/>
      <c r="X190" s="120"/>
      <c r="AA190" s="120"/>
      <c r="AB190" s="120"/>
      <c r="AC190" s="120"/>
      <c r="AF190" s="120"/>
      <c r="AG190" s="120"/>
      <c r="AH190" s="120"/>
      <c r="AK190" s="120"/>
      <c r="AL190" s="120"/>
      <c r="AM190" s="120"/>
      <c r="AP190" s="120"/>
      <c r="AQ190" s="120"/>
      <c r="AR190" s="120"/>
      <c r="AU190" s="120"/>
      <c r="AV190" s="120"/>
      <c r="AW190" s="120"/>
      <c r="AZ190" s="120"/>
      <c r="BA190" s="120"/>
      <c r="BB190" s="120"/>
      <c r="BE190" s="120"/>
      <c r="BF190" s="120"/>
      <c r="BG190" s="120"/>
      <c r="BJ190" s="120"/>
      <c r="BK190" s="120"/>
      <c r="BL190" s="120"/>
      <c r="BO190" s="120"/>
      <c r="BP190" s="120"/>
      <c r="BQ190" s="120"/>
      <c r="BT190" s="120"/>
      <c r="BU190" s="120"/>
      <c r="BV190" s="120"/>
      <c r="BY190" s="120"/>
      <c r="BZ190" s="120"/>
      <c r="CA190" s="120"/>
      <c r="CD190" s="120"/>
      <c r="CE190" s="120"/>
      <c r="CF190" s="120"/>
    </row>
    <row r="191" spans="7:85" x14ac:dyDescent="0.3">
      <c r="G191" s="147" t="s">
        <v>44</v>
      </c>
      <c r="H191" s="147"/>
      <c r="I191" s="147"/>
      <c r="L191" s="147" t="s">
        <v>44</v>
      </c>
      <c r="M191" s="147"/>
      <c r="N191" s="147"/>
      <c r="Q191" s="147" t="s">
        <v>44</v>
      </c>
      <c r="R191" s="147"/>
      <c r="S191" s="147"/>
      <c r="V191" s="147" t="s">
        <v>44</v>
      </c>
      <c r="W191" s="147"/>
      <c r="X191" s="147"/>
      <c r="AA191" s="147" t="s">
        <v>44</v>
      </c>
      <c r="AB191" s="147"/>
      <c r="AC191" s="147"/>
      <c r="AF191" s="147" t="s">
        <v>44</v>
      </c>
      <c r="AG191" s="147"/>
      <c r="AH191" s="147"/>
      <c r="AK191" s="147" t="s">
        <v>44</v>
      </c>
      <c r="AL191" s="147"/>
      <c r="AM191" s="147"/>
      <c r="AP191" s="147" t="s">
        <v>44</v>
      </c>
      <c r="AQ191" s="147"/>
      <c r="AR191" s="147"/>
      <c r="AU191" s="147" t="s">
        <v>44</v>
      </c>
      <c r="AV191" s="147"/>
      <c r="AW191" s="147"/>
      <c r="AZ191" s="147" t="s">
        <v>44</v>
      </c>
      <c r="BA191" s="147"/>
      <c r="BB191" s="147"/>
      <c r="BE191" s="147" t="s">
        <v>44</v>
      </c>
      <c r="BF191" s="147"/>
      <c r="BG191" s="147"/>
      <c r="BJ191" s="147" t="s">
        <v>44</v>
      </c>
      <c r="BK191" s="147"/>
      <c r="BL191" s="147"/>
      <c r="BO191" s="147" t="s">
        <v>44</v>
      </c>
      <c r="BP191" s="147"/>
      <c r="BQ191" s="147"/>
      <c r="BT191" s="147" t="s">
        <v>44</v>
      </c>
      <c r="BU191" s="147"/>
      <c r="BV191" s="147"/>
      <c r="BY191" s="147" t="s">
        <v>44</v>
      </c>
      <c r="BZ191" s="147"/>
      <c r="CA191" s="147"/>
      <c r="CD191" s="147" t="s">
        <v>44</v>
      </c>
      <c r="CE191" s="147"/>
      <c r="CF191" s="147"/>
    </row>
    <row r="192" spans="7:85" ht="14" customHeight="1" x14ac:dyDescent="0.3">
      <c r="G192" s="147"/>
      <c r="H192" s="147"/>
      <c r="I192" s="147"/>
      <c r="L192" s="147"/>
      <c r="M192" s="147"/>
      <c r="N192" s="147"/>
      <c r="Q192" s="147"/>
      <c r="R192" s="147"/>
      <c r="S192" s="147"/>
      <c r="V192" s="147"/>
      <c r="W192" s="147"/>
      <c r="X192" s="147"/>
      <c r="AA192" s="147"/>
      <c r="AB192" s="147"/>
      <c r="AC192" s="147"/>
      <c r="AF192" s="147"/>
      <c r="AG192" s="147"/>
      <c r="AH192" s="147"/>
      <c r="AK192" s="147"/>
      <c r="AL192" s="147"/>
      <c r="AM192" s="147"/>
      <c r="AP192" s="147"/>
      <c r="AQ192" s="147"/>
      <c r="AR192" s="147"/>
      <c r="AU192" s="147"/>
      <c r="AV192" s="147"/>
      <c r="AW192" s="147"/>
      <c r="AZ192" s="147"/>
      <c r="BA192" s="147"/>
      <c r="BB192" s="147"/>
      <c r="BE192" s="147"/>
      <c r="BF192" s="147"/>
      <c r="BG192" s="147"/>
      <c r="BJ192" s="147"/>
      <c r="BK192" s="147"/>
      <c r="BL192" s="147"/>
      <c r="BO192" s="147"/>
      <c r="BP192" s="147"/>
      <c r="BQ192" s="147"/>
      <c r="BT192" s="147"/>
      <c r="BU192" s="147"/>
      <c r="BV192" s="147"/>
      <c r="BY192" s="147"/>
      <c r="BZ192" s="147"/>
      <c r="CA192" s="147"/>
      <c r="CD192" s="147"/>
      <c r="CE192" s="147"/>
      <c r="CF192" s="147"/>
    </row>
    <row r="193" spans="7:85" x14ac:dyDescent="0.3">
      <c r="G193" s="147"/>
      <c r="H193" s="147"/>
      <c r="I193" s="147"/>
      <c r="L193" s="147"/>
      <c r="M193" s="147"/>
      <c r="N193" s="147"/>
      <c r="Q193" s="147"/>
      <c r="R193" s="147"/>
      <c r="S193" s="147"/>
      <c r="V193" s="147"/>
      <c r="W193" s="147"/>
      <c r="X193" s="147"/>
      <c r="AA193" s="147"/>
      <c r="AB193" s="147"/>
      <c r="AC193" s="147"/>
      <c r="AF193" s="147"/>
      <c r="AG193" s="147"/>
      <c r="AH193" s="147"/>
      <c r="AK193" s="147"/>
      <c r="AL193" s="147"/>
      <c r="AM193" s="147"/>
      <c r="AP193" s="147"/>
      <c r="AQ193" s="147"/>
      <c r="AR193" s="147"/>
      <c r="AU193" s="147"/>
      <c r="AV193" s="147"/>
      <c r="AW193" s="147"/>
      <c r="AZ193" s="147"/>
      <c r="BA193" s="147"/>
      <c r="BB193" s="147"/>
      <c r="BE193" s="147"/>
      <c r="BF193" s="147"/>
      <c r="BG193" s="147"/>
      <c r="BJ193" s="147"/>
      <c r="BK193" s="147"/>
      <c r="BL193" s="147"/>
      <c r="BO193" s="147"/>
      <c r="BP193" s="147"/>
      <c r="BQ193" s="147"/>
      <c r="BT193" s="147"/>
      <c r="BU193" s="147"/>
      <c r="BV193" s="147"/>
      <c r="BY193" s="147"/>
      <c r="BZ193" s="147"/>
      <c r="CA193" s="147"/>
      <c r="CD193" s="147"/>
      <c r="CE193" s="147"/>
      <c r="CF193" s="147"/>
    </row>
    <row r="194" spans="7:85" x14ac:dyDescent="0.3">
      <c r="G194" s="147"/>
      <c r="H194" s="147"/>
      <c r="I194" s="147"/>
      <c r="L194" s="147"/>
      <c r="M194" s="147"/>
      <c r="N194" s="147"/>
      <c r="Q194" s="147"/>
      <c r="R194" s="147"/>
      <c r="S194" s="147"/>
      <c r="V194" s="147"/>
      <c r="W194" s="147"/>
      <c r="X194" s="147"/>
      <c r="AA194" s="147"/>
      <c r="AB194" s="147"/>
      <c r="AC194" s="147"/>
      <c r="AF194" s="147"/>
      <c r="AG194" s="147"/>
      <c r="AH194" s="147"/>
      <c r="AK194" s="147"/>
      <c r="AL194" s="147"/>
      <c r="AM194" s="147"/>
      <c r="AP194" s="147"/>
      <c r="AQ194" s="147"/>
      <c r="AR194" s="147"/>
      <c r="AU194" s="147"/>
      <c r="AV194" s="147"/>
      <c r="AW194" s="147"/>
      <c r="AZ194" s="147"/>
      <c r="BA194" s="147"/>
      <c r="BB194" s="147"/>
      <c r="BE194" s="147"/>
      <c r="BF194" s="147"/>
      <c r="BG194" s="147"/>
      <c r="BJ194" s="147"/>
      <c r="BK194" s="147"/>
      <c r="BL194" s="147"/>
      <c r="BO194" s="147"/>
      <c r="BP194" s="147"/>
      <c r="BQ194" s="147"/>
      <c r="BT194" s="147"/>
      <c r="BU194" s="147"/>
      <c r="BV194" s="147"/>
      <c r="BY194" s="147"/>
      <c r="BZ194" s="147"/>
      <c r="CA194" s="147"/>
      <c r="CD194" s="147"/>
      <c r="CE194" s="147"/>
      <c r="CF194" s="147"/>
    </row>
    <row r="195" spans="7:85" ht="14" customHeight="1" x14ac:dyDescent="0.3">
      <c r="G195" s="147"/>
      <c r="H195" s="147"/>
      <c r="I195" s="147"/>
      <c r="L195" s="147"/>
      <c r="M195" s="147"/>
      <c r="N195" s="147"/>
      <c r="Q195" s="147"/>
      <c r="R195" s="147"/>
      <c r="S195" s="147"/>
      <c r="V195" s="147"/>
      <c r="W195" s="147"/>
      <c r="X195" s="147"/>
      <c r="AA195" s="147"/>
      <c r="AB195" s="147"/>
      <c r="AC195" s="147"/>
      <c r="AF195" s="147"/>
      <c r="AG195" s="147"/>
      <c r="AH195" s="147"/>
      <c r="AK195" s="147"/>
      <c r="AL195" s="147"/>
      <c r="AM195" s="147"/>
      <c r="AP195" s="147"/>
      <c r="AQ195" s="147"/>
      <c r="AR195" s="147"/>
      <c r="AU195" s="147"/>
      <c r="AV195" s="147"/>
      <c r="AW195" s="147"/>
      <c r="AZ195" s="147"/>
      <c r="BA195" s="147"/>
      <c r="BB195" s="147"/>
      <c r="BE195" s="147"/>
      <c r="BF195" s="147"/>
      <c r="BG195" s="147"/>
      <c r="BJ195" s="147"/>
      <c r="BK195" s="147"/>
      <c r="BL195" s="147"/>
      <c r="BO195" s="147"/>
      <c r="BP195" s="147"/>
      <c r="BQ195" s="147"/>
      <c r="BT195" s="147"/>
      <c r="BU195" s="147"/>
      <c r="BV195" s="147"/>
      <c r="BY195" s="147"/>
      <c r="BZ195" s="147"/>
      <c r="CA195" s="147"/>
      <c r="CD195" s="147"/>
      <c r="CE195" s="147"/>
      <c r="CF195" s="147"/>
    </row>
    <row r="196" spans="7:85" x14ac:dyDescent="0.3">
      <c r="G196" s="147"/>
      <c r="H196" s="147"/>
      <c r="I196" s="147"/>
      <c r="L196" s="147"/>
      <c r="M196" s="147"/>
      <c r="N196" s="147"/>
      <c r="Q196" s="147"/>
      <c r="R196" s="147"/>
      <c r="S196" s="147"/>
      <c r="V196" s="147"/>
      <c r="W196" s="147"/>
      <c r="X196" s="147"/>
      <c r="AA196" s="147"/>
      <c r="AB196" s="147"/>
      <c r="AC196" s="147"/>
      <c r="AF196" s="147"/>
      <c r="AG196" s="147"/>
      <c r="AH196" s="147"/>
      <c r="AK196" s="147"/>
      <c r="AL196" s="147"/>
      <c r="AM196" s="147"/>
      <c r="AP196" s="147"/>
      <c r="AQ196" s="147"/>
      <c r="AR196" s="147"/>
      <c r="AU196" s="147"/>
      <c r="AV196" s="147"/>
      <c r="AW196" s="147"/>
      <c r="AZ196" s="147"/>
      <c r="BA196" s="147"/>
      <c r="BB196" s="147"/>
      <c r="BE196" s="147"/>
      <c r="BF196" s="147"/>
      <c r="BG196" s="147"/>
      <c r="BJ196" s="147"/>
      <c r="BK196" s="147"/>
      <c r="BL196" s="147"/>
      <c r="BO196" s="147"/>
      <c r="BP196" s="147"/>
      <c r="BQ196" s="147"/>
      <c r="BT196" s="147"/>
      <c r="BU196" s="147"/>
      <c r="BV196" s="147"/>
      <c r="BY196" s="147"/>
      <c r="BZ196" s="147"/>
      <c r="CA196" s="147"/>
      <c r="CD196" s="147"/>
      <c r="CE196" s="147"/>
      <c r="CF196" s="147"/>
    </row>
    <row r="197" spans="7:85" x14ac:dyDescent="0.3">
      <c r="G197" s="147"/>
      <c r="H197" s="147"/>
      <c r="I197" s="147"/>
      <c r="J197" s="45">
        <f>IF(I196=Asetukset!$H$27,H196,IF(I196=Asetukset!$H$28,H196*60,IF(I196=Asetukset!$H$29,H196*60*8,H196*60*8*5)))</f>
        <v>0</v>
      </c>
      <c r="L197" s="147"/>
      <c r="M197" s="147"/>
      <c r="N197" s="147"/>
      <c r="O197" s="45">
        <f>IF(N196=Asetukset!$H$27,M196,IF(N196=Asetukset!$H$28,M196*60,IF(N196=Asetukset!$H$29,M196*60*8,M196*60*8*5)))</f>
        <v>0</v>
      </c>
      <c r="Q197" s="147"/>
      <c r="R197" s="147"/>
      <c r="S197" s="147"/>
      <c r="T197" s="45">
        <f>IF(S196=Asetukset!$H$27,R196,IF(S196=Asetukset!$H$28,R196*60,IF(S196=Asetukset!$H$29,R196*60*8,R196*60*8*5)))</f>
        <v>0</v>
      </c>
      <c r="V197" s="147"/>
      <c r="W197" s="147"/>
      <c r="X197" s="147"/>
      <c r="Y197" s="45">
        <f>IF(X196=Asetukset!$H$27,W196,IF(X196=Asetukset!$H$28,W196*60,IF(X196=Asetukset!$H$29,W196*60*8,W196*60*8*5)))</f>
        <v>0</v>
      </c>
      <c r="AA197" s="147"/>
      <c r="AB197" s="147"/>
      <c r="AC197" s="147"/>
      <c r="AD197" s="45">
        <f>IF(AC196=Asetukset!$H$27,AB196,IF(AC196=Asetukset!$H$28,AB196*60,IF(AC196=Asetukset!$H$29,AB196*60*8,AB196*60*8*5)))</f>
        <v>0</v>
      </c>
      <c r="AF197" s="147"/>
      <c r="AG197" s="147"/>
      <c r="AH197" s="147"/>
      <c r="AI197" s="45">
        <f>IF(AH196=Asetukset!$H$27,AG196,IF(AH196=Asetukset!$H$28,AG196*60,IF(AH196=Asetukset!$H$29,AG196*60*8,AG196*60*8*5)))</f>
        <v>0</v>
      </c>
      <c r="AK197" s="147"/>
      <c r="AL197" s="147"/>
      <c r="AM197" s="147"/>
      <c r="AN197" s="45">
        <f>IF(AM196=Asetukset!$H$27,AL196,IF(AM196=Asetukset!$H$28,AL196*60,IF(AM196=Asetukset!$H$29,AL196*60*8,AL196*60*8*5)))</f>
        <v>0</v>
      </c>
      <c r="AP197" s="147"/>
      <c r="AQ197" s="147"/>
      <c r="AR197" s="147"/>
      <c r="AS197" s="45">
        <f>IF(AR196=Asetukset!$H$27,AQ196,IF(AR196=Asetukset!$H$28,AQ196*60,IF(AR196=Asetukset!$H$29,AQ196*60*8,AQ196*60*8*5)))</f>
        <v>0</v>
      </c>
      <c r="AU197" s="147"/>
      <c r="AV197" s="147"/>
      <c r="AW197" s="147"/>
      <c r="AX197" s="45">
        <f>IF(AW196=Asetukset!$H$27,AV196,IF(AW196=Asetukset!$H$28,AV196*60,IF(AW196=Asetukset!$H$29,AV196*60*8,AV196*60*8*5)))</f>
        <v>0</v>
      </c>
      <c r="AZ197" s="147"/>
      <c r="BA197" s="147"/>
      <c r="BB197" s="147"/>
      <c r="BC197" s="45">
        <f>IF(BB196=Asetukset!$H$27,BA196,IF(BB196=Asetukset!$H$28,BA196*60,IF(BB196=Asetukset!$H$29,BA196*60*8,BA196*60*8*5)))</f>
        <v>0</v>
      </c>
      <c r="BE197" s="147"/>
      <c r="BF197" s="147"/>
      <c r="BG197" s="147"/>
      <c r="BH197" s="45">
        <f>IF(BG196=Asetukset!$H$27,BF196,IF(BG196=Asetukset!$H$28,BF196*60,IF(BG196=Asetukset!$H$29,BF196*60*8,BF196*60*8*5)))</f>
        <v>0</v>
      </c>
      <c r="BJ197" s="147"/>
      <c r="BK197" s="147"/>
      <c r="BL197" s="147"/>
      <c r="BM197" s="45">
        <f>IF(BL196=Asetukset!$H$27,BK196,IF(BL196=Asetukset!$H$28,BK196*60,IF(BL196=Asetukset!$H$29,BK196*60*8,BK196*60*8*5)))</f>
        <v>0</v>
      </c>
      <c r="BO197" s="147"/>
      <c r="BP197" s="147"/>
      <c r="BQ197" s="147"/>
      <c r="BR197" s="45">
        <f>IF(BQ196=Asetukset!$H$27,BP196,IF(BQ196=Asetukset!$H$28,BP196*60,IF(BQ196=Asetukset!$H$29,BP196*60*8,BP196*60*8*5)))</f>
        <v>0</v>
      </c>
      <c r="BT197" s="147"/>
      <c r="BU197" s="147"/>
      <c r="BV197" s="147"/>
      <c r="BW197" s="45">
        <f>IF(BV196=Asetukset!$H$27,BU196,IF(BV196=Asetukset!$H$28,BU196*60,IF(BV196=Asetukset!$H$29,BU196*60*8,BU196*60*8*5)))</f>
        <v>0</v>
      </c>
      <c r="BY197" s="147"/>
      <c r="BZ197" s="147"/>
      <c r="CA197" s="147"/>
      <c r="CB197" s="45">
        <f>IF(CA196=Asetukset!$H$27,BZ196,IF(CA196=Asetukset!$H$28,BZ196*60,IF(CA196=Asetukset!$H$29,BZ196*60*8,BZ196*60*8*5)))</f>
        <v>0</v>
      </c>
      <c r="CD197" s="147"/>
      <c r="CE197" s="147"/>
      <c r="CF197" s="147"/>
      <c r="CG197" s="45">
        <f>IF(CF196=Asetukset!$H$27,CE196,IF(CF196=Asetukset!$H$28,CE196*60,IF(CF196=Asetukset!$H$29,CE196*60*8,CE196*60*8*5)))</f>
        <v>0</v>
      </c>
    </row>
    <row r="198" spans="7:85" x14ac:dyDescent="0.3">
      <c r="G198" s="147"/>
      <c r="H198" s="147"/>
      <c r="I198" s="147"/>
      <c r="L198" s="147"/>
      <c r="M198" s="147"/>
      <c r="N198" s="147"/>
      <c r="Q198" s="147"/>
      <c r="R198" s="147"/>
      <c r="S198" s="147"/>
      <c r="V198" s="147"/>
      <c r="W198" s="147"/>
      <c r="X198" s="147"/>
      <c r="AA198" s="147"/>
      <c r="AB198" s="147"/>
      <c r="AC198" s="147"/>
      <c r="AF198" s="147"/>
      <c r="AG198" s="147"/>
      <c r="AH198" s="147"/>
      <c r="AK198" s="147"/>
      <c r="AL198" s="147"/>
      <c r="AM198" s="147"/>
      <c r="AP198" s="147"/>
      <c r="AQ198" s="147"/>
      <c r="AR198" s="147"/>
      <c r="AU198" s="147"/>
      <c r="AV198" s="147"/>
      <c r="AW198" s="147"/>
      <c r="AZ198" s="147"/>
      <c r="BA198" s="147"/>
      <c r="BB198" s="147"/>
      <c r="BE198" s="147"/>
      <c r="BF198" s="147"/>
      <c r="BG198" s="147"/>
      <c r="BJ198" s="147"/>
      <c r="BK198" s="147"/>
      <c r="BL198" s="147"/>
      <c r="BO198" s="147"/>
      <c r="BP198" s="147"/>
      <c r="BQ198" s="147"/>
      <c r="BT198" s="147"/>
      <c r="BU198" s="147"/>
      <c r="BV198" s="147"/>
      <c r="BY198" s="147"/>
      <c r="BZ198" s="147"/>
      <c r="CA198" s="147"/>
      <c r="CD198" s="147"/>
      <c r="CE198" s="147"/>
      <c r="CF198" s="147"/>
    </row>
    <row r="199" spans="7:85" x14ac:dyDescent="0.3">
      <c r="G199" s="147"/>
      <c r="H199" s="147"/>
      <c r="I199" s="147"/>
      <c r="L199" s="147"/>
      <c r="M199" s="147"/>
      <c r="N199" s="147"/>
      <c r="Q199" s="147"/>
      <c r="R199" s="147"/>
      <c r="S199" s="147"/>
      <c r="V199" s="147"/>
      <c r="W199" s="147"/>
      <c r="X199" s="147"/>
      <c r="AA199" s="147"/>
      <c r="AB199" s="147"/>
      <c r="AC199" s="147"/>
      <c r="AF199" s="147"/>
      <c r="AG199" s="147"/>
      <c r="AH199" s="147"/>
      <c r="AK199" s="147"/>
      <c r="AL199" s="147"/>
      <c r="AM199" s="147"/>
      <c r="AP199" s="147"/>
      <c r="AQ199" s="147"/>
      <c r="AR199" s="147"/>
      <c r="AU199" s="147"/>
      <c r="AV199" s="147"/>
      <c r="AW199" s="147"/>
      <c r="AZ199" s="147"/>
      <c r="BA199" s="147"/>
      <c r="BB199" s="147"/>
      <c r="BE199" s="147"/>
      <c r="BF199" s="147"/>
      <c r="BG199" s="147"/>
      <c r="BJ199" s="147"/>
      <c r="BK199" s="147"/>
      <c r="BL199" s="147"/>
      <c r="BO199" s="147"/>
      <c r="BP199" s="147"/>
      <c r="BQ199" s="147"/>
      <c r="BT199" s="147"/>
      <c r="BU199" s="147"/>
      <c r="BV199" s="147"/>
      <c r="BY199" s="147"/>
      <c r="BZ199" s="147"/>
      <c r="CA199" s="147"/>
      <c r="CD199" s="147"/>
      <c r="CE199" s="147"/>
      <c r="CF199" s="147"/>
    </row>
    <row r="200" spans="7:85" x14ac:dyDescent="0.3">
      <c r="G200" s="147"/>
      <c r="H200" s="147"/>
      <c r="I200" s="147"/>
      <c r="L200" s="147"/>
      <c r="M200" s="147"/>
      <c r="N200" s="147"/>
      <c r="Q200" s="147"/>
      <c r="R200" s="147"/>
      <c r="S200" s="147"/>
      <c r="V200" s="147"/>
      <c r="W200" s="147"/>
      <c r="X200" s="147"/>
      <c r="AA200" s="147"/>
      <c r="AB200" s="147"/>
      <c r="AC200" s="147"/>
      <c r="AF200" s="147"/>
      <c r="AG200" s="147"/>
      <c r="AH200" s="147"/>
      <c r="AK200" s="147"/>
      <c r="AL200" s="147"/>
      <c r="AM200" s="147"/>
      <c r="AP200" s="147"/>
      <c r="AQ200" s="147"/>
      <c r="AR200" s="147"/>
      <c r="AU200" s="147"/>
      <c r="AV200" s="147"/>
      <c r="AW200" s="147"/>
      <c r="AZ200" s="147"/>
      <c r="BA200" s="147"/>
      <c r="BB200" s="147"/>
      <c r="BE200" s="147"/>
      <c r="BF200" s="147"/>
      <c r="BG200" s="147"/>
      <c r="BJ200" s="147"/>
      <c r="BK200" s="147"/>
      <c r="BL200" s="147"/>
      <c r="BO200" s="147"/>
      <c r="BP200" s="147"/>
      <c r="BQ200" s="147"/>
      <c r="BT200" s="147"/>
      <c r="BU200" s="147"/>
      <c r="BV200" s="147"/>
      <c r="BY200" s="147"/>
      <c r="BZ200" s="147"/>
      <c r="CA200" s="147"/>
      <c r="CD200" s="147"/>
      <c r="CE200" s="147"/>
      <c r="CF200" s="147"/>
    </row>
    <row r="201" spans="7:85" x14ac:dyDescent="0.3">
      <c r="G201" s="120"/>
      <c r="H201" s="120"/>
      <c r="I201" s="120"/>
      <c r="L201" s="120"/>
      <c r="M201" s="120"/>
      <c r="N201" s="120"/>
      <c r="Q201" s="120"/>
      <c r="R201" s="120"/>
      <c r="S201" s="120"/>
      <c r="V201" s="120"/>
      <c r="W201" s="120"/>
      <c r="X201" s="120"/>
      <c r="AA201" s="120"/>
      <c r="AB201" s="120"/>
      <c r="AC201" s="120"/>
      <c r="AF201" s="120"/>
      <c r="AG201" s="120"/>
      <c r="AH201" s="120"/>
      <c r="AK201" s="120"/>
      <c r="AL201" s="120"/>
      <c r="AM201" s="120"/>
      <c r="AP201" s="120"/>
      <c r="AQ201" s="120"/>
      <c r="AR201" s="120"/>
      <c r="AU201" s="120"/>
      <c r="AV201" s="120"/>
      <c r="AW201" s="120"/>
      <c r="AZ201" s="120"/>
      <c r="BA201" s="120"/>
      <c r="BB201" s="120"/>
      <c r="BE201" s="120"/>
      <c r="BF201" s="120"/>
      <c r="BG201" s="120"/>
      <c r="BJ201" s="120"/>
      <c r="BK201" s="120"/>
      <c r="BL201" s="120"/>
      <c r="BO201" s="120"/>
      <c r="BP201" s="120"/>
      <c r="BQ201" s="120"/>
      <c r="BT201" s="120"/>
      <c r="BU201" s="120"/>
      <c r="BV201" s="120"/>
      <c r="BY201" s="120"/>
      <c r="BZ201" s="120"/>
      <c r="CA201" s="120"/>
      <c r="CD201" s="120"/>
      <c r="CE201" s="120"/>
      <c r="CF201" s="120"/>
    </row>
    <row r="202" spans="7:85" x14ac:dyDescent="0.3">
      <c r="G202" s="147" t="s">
        <v>44</v>
      </c>
      <c r="H202" s="147"/>
      <c r="I202" s="147"/>
      <c r="L202" s="147" t="s">
        <v>44</v>
      </c>
      <c r="M202" s="147"/>
      <c r="N202" s="147"/>
      <c r="Q202" s="147" t="s">
        <v>44</v>
      </c>
      <c r="R202" s="147"/>
      <c r="S202" s="147"/>
      <c r="V202" s="147" t="s">
        <v>44</v>
      </c>
      <c r="W202" s="147"/>
      <c r="X202" s="147"/>
      <c r="AA202" s="147" t="s">
        <v>44</v>
      </c>
      <c r="AB202" s="147"/>
      <c r="AC202" s="147"/>
      <c r="AF202" s="147" t="s">
        <v>44</v>
      </c>
      <c r="AG202" s="147"/>
      <c r="AH202" s="147"/>
      <c r="AK202" s="147" t="s">
        <v>44</v>
      </c>
      <c r="AL202" s="147"/>
      <c r="AM202" s="147"/>
      <c r="AP202" s="147" t="s">
        <v>44</v>
      </c>
      <c r="AQ202" s="147"/>
      <c r="AR202" s="147"/>
      <c r="AU202" s="147" t="s">
        <v>44</v>
      </c>
      <c r="AV202" s="147"/>
      <c r="AW202" s="147"/>
      <c r="AZ202" s="147" t="s">
        <v>44</v>
      </c>
      <c r="BA202" s="147"/>
      <c r="BB202" s="147"/>
      <c r="BE202" s="147" t="s">
        <v>44</v>
      </c>
      <c r="BF202" s="147"/>
      <c r="BG202" s="147"/>
      <c r="BJ202" s="147" t="s">
        <v>44</v>
      </c>
      <c r="BK202" s="147"/>
      <c r="BL202" s="147"/>
      <c r="BO202" s="147" t="s">
        <v>44</v>
      </c>
      <c r="BP202" s="147"/>
      <c r="BQ202" s="147"/>
      <c r="BT202" s="147" t="s">
        <v>44</v>
      </c>
      <c r="BU202" s="147"/>
      <c r="BV202" s="147"/>
      <c r="BY202" s="147" t="s">
        <v>44</v>
      </c>
      <c r="BZ202" s="147"/>
      <c r="CA202" s="147"/>
      <c r="CD202" s="147" t="s">
        <v>44</v>
      </c>
      <c r="CE202" s="147"/>
      <c r="CF202" s="147"/>
    </row>
    <row r="203" spans="7:85" ht="14" customHeight="1" x14ac:dyDescent="0.3">
      <c r="G203" s="147"/>
      <c r="H203" s="147"/>
      <c r="I203" s="147"/>
      <c r="L203" s="147"/>
      <c r="M203" s="147"/>
      <c r="N203" s="147"/>
      <c r="Q203" s="147"/>
      <c r="R203" s="147"/>
      <c r="S203" s="147"/>
      <c r="V203" s="147"/>
      <c r="W203" s="147"/>
      <c r="X203" s="147"/>
      <c r="AA203" s="147"/>
      <c r="AB203" s="147"/>
      <c r="AC203" s="147"/>
      <c r="AF203" s="147"/>
      <c r="AG203" s="147"/>
      <c r="AH203" s="147"/>
      <c r="AK203" s="147"/>
      <c r="AL203" s="147"/>
      <c r="AM203" s="147"/>
      <c r="AP203" s="147"/>
      <c r="AQ203" s="147"/>
      <c r="AR203" s="147"/>
      <c r="AU203" s="147"/>
      <c r="AV203" s="147"/>
      <c r="AW203" s="147"/>
      <c r="AZ203" s="147"/>
      <c r="BA203" s="147"/>
      <c r="BB203" s="147"/>
      <c r="BE203" s="147"/>
      <c r="BF203" s="147"/>
      <c r="BG203" s="147"/>
      <c r="BJ203" s="147"/>
      <c r="BK203" s="147"/>
      <c r="BL203" s="147"/>
      <c r="BO203" s="147"/>
      <c r="BP203" s="147"/>
      <c r="BQ203" s="147"/>
      <c r="BT203" s="147"/>
      <c r="BU203" s="147"/>
      <c r="BV203" s="147"/>
      <c r="BY203" s="147"/>
      <c r="BZ203" s="147"/>
      <c r="CA203" s="147"/>
      <c r="CD203" s="147"/>
      <c r="CE203" s="147"/>
      <c r="CF203" s="147"/>
    </row>
    <row r="204" spans="7:85" x14ac:dyDescent="0.3">
      <c r="G204" s="147"/>
      <c r="H204" s="147"/>
      <c r="I204" s="147"/>
      <c r="L204" s="147"/>
      <c r="M204" s="147"/>
      <c r="N204" s="147"/>
      <c r="Q204" s="147"/>
      <c r="R204" s="147"/>
      <c r="S204" s="147"/>
      <c r="V204" s="147"/>
      <c r="W204" s="147"/>
      <c r="X204" s="147"/>
      <c r="AA204" s="147"/>
      <c r="AB204" s="147"/>
      <c r="AC204" s="147"/>
      <c r="AF204" s="147"/>
      <c r="AG204" s="147"/>
      <c r="AH204" s="147"/>
      <c r="AK204" s="147"/>
      <c r="AL204" s="147"/>
      <c r="AM204" s="147"/>
      <c r="AP204" s="147"/>
      <c r="AQ204" s="147"/>
      <c r="AR204" s="147"/>
      <c r="AU204" s="147"/>
      <c r="AV204" s="147"/>
      <c r="AW204" s="147"/>
      <c r="AZ204" s="147"/>
      <c r="BA204" s="147"/>
      <c r="BB204" s="147"/>
      <c r="BE204" s="147"/>
      <c r="BF204" s="147"/>
      <c r="BG204" s="147"/>
      <c r="BJ204" s="147"/>
      <c r="BK204" s="147"/>
      <c r="BL204" s="147"/>
      <c r="BO204" s="147"/>
      <c r="BP204" s="147"/>
      <c r="BQ204" s="147"/>
      <c r="BT204" s="147"/>
      <c r="BU204" s="147"/>
      <c r="BV204" s="147"/>
      <c r="BY204" s="147"/>
      <c r="BZ204" s="147"/>
      <c r="CA204" s="147"/>
      <c r="CD204" s="147"/>
      <c r="CE204" s="147"/>
      <c r="CF204" s="147"/>
    </row>
    <row r="205" spans="7:85" x14ac:dyDescent="0.3">
      <c r="G205" s="147"/>
      <c r="H205" s="147"/>
      <c r="I205" s="147"/>
      <c r="L205" s="147"/>
      <c r="M205" s="147"/>
      <c r="N205" s="147"/>
      <c r="Q205" s="147"/>
      <c r="R205" s="147"/>
      <c r="S205" s="147"/>
      <c r="V205" s="147"/>
      <c r="W205" s="147"/>
      <c r="X205" s="147"/>
      <c r="AA205" s="147"/>
      <c r="AB205" s="147"/>
      <c r="AC205" s="147"/>
      <c r="AF205" s="147"/>
      <c r="AG205" s="147"/>
      <c r="AH205" s="147"/>
      <c r="AK205" s="147"/>
      <c r="AL205" s="147"/>
      <c r="AM205" s="147"/>
      <c r="AP205" s="147"/>
      <c r="AQ205" s="147"/>
      <c r="AR205" s="147"/>
      <c r="AU205" s="147"/>
      <c r="AV205" s="147"/>
      <c r="AW205" s="147"/>
      <c r="AZ205" s="147"/>
      <c r="BA205" s="147"/>
      <c r="BB205" s="147"/>
      <c r="BE205" s="147"/>
      <c r="BF205" s="147"/>
      <c r="BG205" s="147"/>
      <c r="BJ205" s="147"/>
      <c r="BK205" s="147"/>
      <c r="BL205" s="147"/>
      <c r="BO205" s="147"/>
      <c r="BP205" s="147"/>
      <c r="BQ205" s="147"/>
      <c r="BT205" s="147"/>
      <c r="BU205" s="147"/>
      <c r="BV205" s="147"/>
      <c r="BY205" s="147"/>
      <c r="BZ205" s="147"/>
      <c r="CA205" s="147"/>
      <c r="CD205" s="147"/>
      <c r="CE205" s="147"/>
      <c r="CF205" s="147"/>
    </row>
    <row r="206" spans="7:85" ht="14" customHeight="1" x14ac:dyDescent="0.3">
      <c r="G206" s="147"/>
      <c r="H206" s="147"/>
      <c r="I206" s="147"/>
      <c r="L206" s="147"/>
      <c r="M206" s="147"/>
      <c r="N206" s="147"/>
      <c r="Q206" s="147"/>
      <c r="R206" s="147"/>
      <c r="S206" s="147"/>
      <c r="V206" s="147"/>
      <c r="W206" s="147"/>
      <c r="X206" s="147"/>
      <c r="AA206" s="147"/>
      <c r="AB206" s="147"/>
      <c r="AC206" s="147"/>
      <c r="AF206" s="147"/>
      <c r="AG206" s="147"/>
      <c r="AH206" s="147"/>
      <c r="AK206" s="147"/>
      <c r="AL206" s="147"/>
      <c r="AM206" s="147"/>
      <c r="AP206" s="147"/>
      <c r="AQ206" s="147"/>
      <c r="AR206" s="147"/>
      <c r="AU206" s="147"/>
      <c r="AV206" s="147"/>
      <c r="AW206" s="147"/>
      <c r="AZ206" s="147"/>
      <c r="BA206" s="147"/>
      <c r="BB206" s="147"/>
      <c r="BE206" s="147"/>
      <c r="BF206" s="147"/>
      <c r="BG206" s="147"/>
      <c r="BJ206" s="147"/>
      <c r="BK206" s="147"/>
      <c r="BL206" s="147"/>
      <c r="BO206" s="147"/>
      <c r="BP206" s="147"/>
      <c r="BQ206" s="147"/>
      <c r="BT206" s="147"/>
      <c r="BU206" s="147"/>
      <c r="BV206" s="147"/>
      <c r="BY206" s="147"/>
      <c r="BZ206" s="147"/>
      <c r="CA206" s="147"/>
      <c r="CD206" s="147"/>
      <c r="CE206" s="147"/>
      <c r="CF206" s="147"/>
    </row>
    <row r="207" spans="7:85" x14ac:dyDescent="0.3">
      <c r="G207" s="147"/>
      <c r="H207" s="147"/>
      <c r="I207" s="147"/>
      <c r="L207" s="147"/>
      <c r="M207" s="147"/>
      <c r="N207" s="147"/>
      <c r="Q207" s="147"/>
      <c r="R207" s="147"/>
      <c r="S207" s="147"/>
      <c r="V207" s="147"/>
      <c r="W207" s="147"/>
      <c r="X207" s="147"/>
      <c r="AA207" s="147"/>
      <c r="AB207" s="147"/>
      <c r="AC207" s="147"/>
      <c r="AF207" s="147"/>
      <c r="AG207" s="147"/>
      <c r="AH207" s="147"/>
      <c r="AK207" s="147"/>
      <c r="AL207" s="147"/>
      <c r="AM207" s="147"/>
      <c r="AP207" s="147"/>
      <c r="AQ207" s="147"/>
      <c r="AR207" s="147"/>
      <c r="AU207" s="147"/>
      <c r="AV207" s="147"/>
      <c r="AW207" s="147"/>
      <c r="AZ207" s="147"/>
      <c r="BA207" s="147"/>
      <c r="BB207" s="147"/>
      <c r="BE207" s="147"/>
      <c r="BF207" s="147"/>
      <c r="BG207" s="147"/>
      <c r="BJ207" s="147"/>
      <c r="BK207" s="147"/>
      <c r="BL207" s="147"/>
      <c r="BO207" s="147"/>
      <c r="BP207" s="147"/>
      <c r="BQ207" s="147"/>
      <c r="BT207" s="147"/>
      <c r="BU207" s="147"/>
      <c r="BV207" s="147"/>
      <c r="BY207" s="147"/>
      <c r="BZ207" s="147"/>
      <c r="CA207" s="147"/>
      <c r="CD207" s="147"/>
      <c r="CE207" s="147"/>
      <c r="CF207" s="147"/>
    </row>
    <row r="208" spans="7:85" x14ac:dyDescent="0.3">
      <c r="G208" s="147"/>
      <c r="H208" s="147"/>
      <c r="I208" s="147"/>
      <c r="J208" s="45">
        <f>IF(I207=Asetukset!$H$27,H207,IF(I207=Asetukset!$H$28,H207*60,IF(I207=Asetukset!$H$29,H207*60*8,H207*60*8*5)))</f>
        <v>0</v>
      </c>
      <c r="L208" s="147"/>
      <c r="M208" s="147"/>
      <c r="N208" s="147"/>
      <c r="O208" s="45">
        <f>IF(N207=Asetukset!$H$27,M207,IF(N207=Asetukset!$H$28,M207*60,IF(N207=Asetukset!$H$29,M207*60*8,M207*60*8*5)))</f>
        <v>0</v>
      </c>
      <c r="Q208" s="147"/>
      <c r="R208" s="147"/>
      <c r="S208" s="147"/>
      <c r="T208" s="45">
        <f>IF(S207=Asetukset!$H$27,R207,IF(S207=Asetukset!$H$28,R207*60,IF(S207=Asetukset!$H$29,R207*60*8,R207*60*8*5)))</f>
        <v>0</v>
      </c>
      <c r="V208" s="147"/>
      <c r="W208" s="147"/>
      <c r="X208" s="147"/>
      <c r="Y208" s="45">
        <f>IF(X207=Asetukset!$H$27,W207,IF(X207=Asetukset!$H$28,W207*60,IF(X207=Asetukset!$H$29,W207*60*8,W207*60*8*5)))</f>
        <v>0</v>
      </c>
      <c r="AA208" s="147"/>
      <c r="AB208" s="147"/>
      <c r="AC208" s="147"/>
      <c r="AD208" s="45">
        <f>IF(AC207=Asetukset!$H$27,AB207,IF(AC207=Asetukset!$H$28,AB207*60,IF(AC207=Asetukset!$H$29,AB207*60*8,AB207*60*8*5)))</f>
        <v>0</v>
      </c>
      <c r="AF208" s="147"/>
      <c r="AG208" s="147"/>
      <c r="AH208" s="147"/>
      <c r="AI208" s="45">
        <f>IF(AH207=Asetukset!$H$27,AG207,IF(AH207=Asetukset!$H$28,AG207*60,IF(AH207=Asetukset!$H$29,AG207*60*8,AG207*60*8*5)))</f>
        <v>0</v>
      </c>
      <c r="AK208" s="147"/>
      <c r="AL208" s="147"/>
      <c r="AM208" s="147"/>
      <c r="AN208" s="45">
        <f>IF(AM207=Asetukset!$H$27,AL207,IF(AM207=Asetukset!$H$28,AL207*60,IF(AM207=Asetukset!$H$29,AL207*60*8,AL207*60*8*5)))</f>
        <v>0</v>
      </c>
      <c r="AP208" s="147"/>
      <c r="AQ208" s="147"/>
      <c r="AR208" s="147"/>
      <c r="AS208" s="45">
        <f>IF(AR207=Asetukset!$H$27,AQ207,IF(AR207=Asetukset!$H$28,AQ207*60,IF(AR207=Asetukset!$H$29,AQ207*60*8,AQ207*60*8*5)))</f>
        <v>0</v>
      </c>
      <c r="AU208" s="147"/>
      <c r="AV208" s="147"/>
      <c r="AW208" s="147"/>
      <c r="AX208" s="45">
        <f>IF(AW207=Asetukset!$H$27,AV207,IF(AW207=Asetukset!$H$28,AV207*60,IF(AW207=Asetukset!$H$29,AV207*60*8,AV207*60*8*5)))</f>
        <v>0</v>
      </c>
      <c r="AZ208" s="147"/>
      <c r="BA208" s="147"/>
      <c r="BB208" s="147"/>
      <c r="BC208" s="45">
        <f>IF(BB207=Asetukset!$H$27,BA207,IF(BB207=Asetukset!$H$28,BA207*60,IF(BB207=Asetukset!$H$29,BA207*60*8,BA207*60*8*5)))</f>
        <v>0</v>
      </c>
      <c r="BE208" s="147"/>
      <c r="BF208" s="147"/>
      <c r="BG208" s="147"/>
      <c r="BH208" s="45">
        <f>IF(BG207=Asetukset!$H$27,BF207,IF(BG207=Asetukset!$H$28,BF207*60,IF(BG207=Asetukset!$H$29,BF207*60*8,BF207*60*8*5)))</f>
        <v>0</v>
      </c>
      <c r="BJ208" s="147"/>
      <c r="BK208" s="147"/>
      <c r="BL208" s="147"/>
      <c r="BM208" s="45">
        <f>IF(BL207=Asetukset!$H$27,BK207,IF(BL207=Asetukset!$H$28,BK207*60,IF(BL207=Asetukset!$H$29,BK207*60*8,BK207*60*8*5)))</f>
        <v>0</v>
      </c>
      <c r="BO208" s="147"/>
      <c r="BP208" s="147"/>
      <c r="BQ208" s="147"/>
      <c r="BR208" s="45">
        <f>IF(BQ207=Asetukset!$H$27,BP207,IF(BQ207=Asetukset!$H$28,BP207*60,IF(BQ207=Asetukset!$H$29,BP207*60*8,BP207*60*8*5)))</f>
        <v>0</v>
      </c>
      <c r="BT208" s="147"/>
      <c r="BU208" s="147"/>
      <c r="BV208" s="147"/>
      <c r="BW208" s="45">
        <f>IF(BV207=Asetukset!$H$27,BU207,IF(BV207=Asetukset!$H$28,BU207*60,IF(BV207=Asetukset!$H$29,BU207*60*8,BU207*60*8*5)))</f>
        <v>0</v>
      </c>
      <c r="BY208" s="147"/>
      <c r="BZ208" s="147"/>
      <c r="CA208" s="147"/>
      <c r="CB208" s="45">
        <f>IF(CA207=Asetukset!$H$27,BZ207,IF(CA207=Asetukset!$H$28,BZ207*60,IF(CA207=Asetukset!$H$29,BZ207*60*8,BZ207*60*8*5)))</f>
        <v>0</v>
      </c>
      <c r="CD208" s="147"/>
      <c r="CE208" s="147"/>
      <c r="CF208" s="147"/>
      <c r="CG208" s="45">
        <f>IF(CF207=Asetukset!$H$27,CE207,IF(CF207=Asetukset!$H$28,CE207*60,IF(CF207=Asetukset!$H$29,CE207*60*8,CE207*60*8*5)))</f>
        <v>0</v>
      </c>
    </row>
    <row r="209" spans="7:85" x14ac:dyDescent="0.3">
      <c r="G209" s="147"/>
      <c r="H209" s="147"/>
      <c r="I209" s="147"/>
      <c r="L209" s="147"/>
      <c r="M209" s="147"/>
      <c r="N209" s="147"/>
      <c r="Q209" s="147"/>
      <c r="R209" s="147"/>
      <c r="S209" s="147"/>
      <c r="V209" s="147"/>
      <c r="W209" s="147"/>
      <c r="X209" s="147"/>
      <c r="AA209" s="147"/>
      <c r="AB209" s="147"/>
      <c r="AC209" s="147"/>
      <c r="AF209" s="147"/>
      <c r="AG209" s="147"/>
      <c r="AH209" s="147"/>
      <c r="AK209" s="147"/>
      <c r="AL209" s="147"/>
      <c r="AM209" s="147"/>
      <c r="AP209" s="147"/>
      <c r="AQ209" s="147"/>
      <c r="AR209" s="147"/>
      <c r="AU209" s="147"/>
      <c r="AV209" s="147"/>
      <c r="AW209" s="147"/>
      <c r="AZ209" s="147"/>
      <c r="BA209" s="147"/>
      <c r="BB209" s="147"/>
      <c r="BE209" s="147"/>
      <c r="BF209" s="147"/>
      <c r="BG209" s="147"/>
      <c r="BJ209" s="147"/>
      <c r="BK209" s="147"/>
      <c r="BL209" s="147"/>
      <c r="BO209" s="147"/>
      <c r="BP209" s="147"/>
      <c r="BQ209" s="147"/>
      <c r="BT209" s="147"/>
      <c r="BU209" s="147"/>
      <c r="BV209" s="147"/>
      <c r="BY209" s="147"/>
      <c r="BZ209" s="147"/>
      <c r="CA209" s="147"/>
      <c r="CD209" s="147"/>
      <c r="CE209" s="147"/>
      <c r="CF209" s="147"/>
    </row>
    <row r="210" spans="7:85" x14ac:dyDescent="0.3">
      <c r="G210" s="147"/>
      <c r="H210" s="147"/>
      <c r="I210" s="147"/>
      <c r="L210" s="147"/>
      <c r="M210" s="147"/>
      <c r="N210" s="147"/>
      <c r="Q210" s="147"/>
      <c r="R210" s="147"/>
      <c r="S210" s="147"/>
      <c r="V210" s="147"/>
      <c r="W210" s="147"/>
      <c r="X210" s="147"/>
      <c r="AA210" s="147"/>
      <c r="AB210" s="147"/>
      <c r="AC210" s="147"/>
      <c r="AF210" s="147"/>
      <c r="AG210" s="147"/>
      <c r="AH210" s="147"/>
      <c r="AK210" s="147"/>
      <c r="AL210" s="147"/>
      <c r="AM210" s="147"/>
      <c r="AP210" s="147"/>
      <c r="AQ210" s="147"/>
      <c r="AR210" s="147"/>
      <c r="AU210" s="147"/>
      <c r="AV210" s="147"/>
      <c r="AW210" s="147"/>
      <c r="AZ210" s="147"/>
      <c r="BA210" s="147"/>
      <c r="BB210" s="147"/>
      <c r="BE210" s="147"/>
      <c r="BF210" s="147"/>
      <c r="BG210" s="147"/>
      <c r="BJ210" s="147"/>
      <c r="BK210" s="147"/>
      <c r="BL210" s="147"/>
      <c r="BO210" s="147"/>
      <c r="BP210" s="147"/>
      <c r="BQ210" s="147"/>
      <c r="BT210" s="147"/>
      <c r="BU210" s="147"/>
      <c r="BV210" s="147"/>
      <c r="BY210" s="147"/>
      <c r="BZ210" s="147"/>
      <c r="CA210" s="147"/>
      <c r="CD210" s="147"/>
      <c r="CE210" s="147"/>
      <c r="CF210" s="147"/>
    </row>
    <row r="211" spans="7:85" x14ac:dyDescent="0.3">
      <c r="G211" s="147"/>
      <c r="H211" s="147"/>
      <c r="I211" s="147"/>
      <c r="L211" s="147"/>
      <c r="M211" s="147"/>
      <c r="N211" s="147"/>
      <c r="Q211" s="147"/>
      <c r="R211" s="147"/>
      <c r="S211" s="147"/>
      <c r="V211" s="147"/>
      <c r="W211" s="147"/>
      <c r="X211" s="147"/>
      <c r="AA211" s="147"/>
      <c r="AB211" s="147"/>
      <c r="AC211" s="147"/>
      <c r="AF211" s="147"/>
      <c r="AG211" s="147"/>
      <c r="AH211" s="147"/>
      <c r="AK211" s="147"/>
      <c r="AL211" s="147"/>
      <c r="AM211" s="147"/>
      <c r="AP211" s="147"/>
      <c r="AQ211" s="147"/>
      <c r="AR211" s="147"/>
      <c r="AU211" s="147"/>
      <c r="AV211" s="147"/>
      <c r="AW211" s="147"/>
      <c r="AZ211" s="147"/>
      <c r="BA211" s="147"/>
      <c r="BB211" s="147"/>
      <c r="BE211" s="147"/>
      <c r="BF211" s="147"/>
      <c r="BG211" s="147"/>
      <c r="BJ211" s="147"/>
      <c r="BK211" s="147"/>
      <c r="BL211" s="147"/>
      <c r="BO211" s="147"/>
      <c r="BP211" s="147"/>
      <c r="BQ211" s="147"/>
      <c r="BT211" s="147"/>
      <c r="BU211" s="147"/>
      <c r="BV211" s="147"/>
      <c r="BY211" s="147"/>
      <c r="BZ211" s="147"/>
      <c r="CA211" s="147"/>
      <c r="CD211" s="147"/>
      <c r="CE211" s="147"/>
      <c r="CF211" s="147"/>
    </row>
    <row r="212" spans="7:85" x14ac:dyDescent="0.3">
      <c r="G212" s="120"/>
      <c r="H212" s="120"/>
      <c r="I212" s="120"/>
      <c r="L212" s="120"/>
      <c r="M212" s="120"/>
      <c r="N212" s="120"/>
      <c r="Q212" s="120"/>
      <c r="R212" s="120"/>
      <c r="S212" s="120"/>
      <c r="V212" s="120"/>
      <c r="W212" s="120"/>
      <c r="X212" s="120"/>
      <c r="AA212" s="120"/>
      <c r="AB212" s="120"/>
      <c r="AC212" s="120"/>
      <c r="AF212" s="120"/>
      <c r="AG212" s="120"/>
      <c r="AH212" s="120"/>
      <c r="AK212" s="120"/>
      <c r="AL212" s="120"/>
      <c r="AM212" s="120"/>
      <c r="AP212" s="120"/>
      <c r="AQ212" s="120"/>
      <c r="AR212" s="120"/>
      <c r="AU212" s="120"/>
      <c r="AV212" s="120"/>
      <c r="AW212" s="120"/>
      <c r="AZ212" s="120"/>
      <c r="BA212" s="120"/>
      <c r="BB212" s="120"/>
      <c r="BE212" s="120"/>
      <c r="BF212" s="120"/>
      <c r="BG212" s="120"/>
      <c r="BJ212" s="120"/>
      <c r="BK212" s="120"/>
      <c r="BL212" s="120"/>
      <c r="BO212" s="120"/>
      <c r="BP212" s="120"/>
      <c r="BQ212" s="120"/>
      <c r="BT212" s="120"/>
      <c r="BU212" s="120"/>
      <c r="BV212" s="120"/>
      <c r="BY212" s="120"/>
      <c r="BZ212" s="120"/>
      <c r="CA212" s="120"/>
      <c r="CD212" s="120"/>
      <c r="CE212" s="120"/>
      <c r="CF212" s="120"/>
    </row>
    <row r="213" spans="7:85" x14ac:dyDescent="0.3">
      <c r="G213" s="147" t="s">
        <v>44</v>
      </c>
      <c r="H213" s="147"/>
      <c r="I213" s="147"/>
      <c r="L213" s="147" t="s">
        <v>44</v>
      </c>
      <c r="M213" s="147"/>
      <c r="N213" s="147"/>
      <c r="Q213" s="147" t="s">
        <v>44</v>
      </c>
      <c r="R213" s="147"/>
      <c r="S213" s="147"/>
      <c r="V213" s="147" t="s">
        <v>44</v>
      </c>
      <c r="W213" s="147"/>
      <c r="X213" s="147"/>
      <c r="AA213" s="147" t="s">
        <v>44</v>
      </c>
      <c r="AB213" s="147"/>
      <c r="AC213" s="147"/>
      <c r="AF213" s="147" t="s">
        <v>44</v>
      </c>
      <c r="AG213" s="147"/>
      <c r="AH213" s="147"/>
      <c r="AK213" s="147" t="s">
        <v>44</v>
      </c>
      <c r="AL213" s="147"/>
      <c r="AM213" s="147"/>
      <c r="AP213" s="147" t="s">
        <v>44</v>
      </c>
      <c r="AQ213" s="147"/>
      <c r="AR213" s="147"/>
      <c r="AU213" s="147" t="s">
        <v>44</v>
      </c>
      <c r="AV213" s="147"/>
      <c r="AW213" s="147"/>
      <c r="AZ213" s="147" t="s">
        <v>44</v>
      </c>
      <c r="BA213" s="147"/>
      <c r="BB213" s="147"/>
      <c r="BE213" s="147" t="s">
        <v>44</v>
      </c>
      <c r="BF213" s="147"/>
      <c r="BG213" s="147"/>
      <c r="BJ213" s="147" t="s">
        <v>44</v>
      </c>
      <c r="BK213" s="147"/>
      <c r="BL213" s="147"/>
      <c r="BO213" s="147" t="s">
        <v>44</v>
      </c>
      <c r="BP213" s="147"/>
      <c r="BQ213" s="147"/>
      <c r="BT213" s="147" t="s">
        <v>44</v>
      </c>
      <c r="BU213" s="147"/>
      <c r="BV213" s="147"/>
      <c r="BY213" s="147" t="s">
        <v>44</v>
      </c>
      <c r="BZ213" s="147"/>
      <c r="CA213" s="147"/>
      <c r="CD213" s="147" t="s">
        <v>44</v>
      </c>
      <c r="CE213" s="147"/>
      <c r="CF213" s="147"/>
    </row>
    <row r="214" spans="7:85" ht="14" customHeight="1" x14ac:dyDescent="0.3">
      <c r="G214" s="147"/>
      <c r="H214" s="147"/>
      <c r="I214" s="147"/>
      <c r="L214" s="147"/>
      <c r="M214" s="147"/>
      <c r="N214" s="147"/>
      <c r="Q214" s="147"/>
      <c r="R214" s="147"/>
      <c r="S214" s="147"/>
      <c r="V214" s="147"/>
      <c r="W214" s="147"/>
      <c r="X214" s="147"/>
      <c r="AA214" s="147"/>
      <c r="AB214" s="147"/>
      <c r="AC214" s="147"/>
      <c r="AF214" s="147"/>
      <c r="AG214" s="147"/>
      <c r="AH214" s="147"/>
      <c r="AK214" s="147"/>
      <c r="AL214" s="147"/>
      <c r="AM214" s="147"/>
      <c r="AP214" s="147"/>
      <c r="AQ214" s="147"/>
      <c r="AR214" s="147"/>
      <c r="AU214" s="147"/>
      <c r="AV214" s="147"/>
      <c r="AW214" s="147"/>
      <c r="AZ214" s="147"/>
      <c r="BA214" s="147"/>
      <c r="BB214" s="147"/>
      <c r="BE214" s="147"/>
      <c r="BF214" s="147"/>
      <c r="BG214" s="147"/>
      <c r="BJ214" s="147"/>
      <c r="BK214" s="147"/>
      <c r="BL214" s="147"/>
      <c r="BO214" s="147"/>
      <c r="BP214" s="147"/>
      <c r="BQ214" s="147"/>
      <c r="BT214" s="147"/>
      <c r="BU214" s="147"/>
      <c r="BV214" s="147"/>
      <c r="BY214" s="147"/>
      <c r="BZ214" s="147"/>
      <c r="CA214" s="147"/>
      <c r="CD214" s="147"/>
      <c r="CE214" s="147"/>
      <c r="CF214" s="147"/>
    </row>
    <row r="215" spans="7:85" x14ac:dyDescent="0.3">
      <c r="G215" s="147"/>
      <c r="H215" s="147"/>
      <c r="I215" s="147"/>
      <c r="L215" s="147"/>
      <c r="M215" s="147"/>
      <c r="N215" s="147"/>
      <c r="Q215" s="147"/>
      <c r="R215" s="147"/>
      <c r="S215" s="147"/>
      <c r="V215" s="147"/>
      <c r="W215" s="147"/>
      <c r="X215" s="147"/>
      <c r="AA215" s="147"/>
      <c r="AB215" s="147"/>
      <c r="AC215" s="147"/>
      <c r="AF215" s="147"/>
      <c r="AG215" s="147"/>
      <c r="AH215" s="147"/>
      <c r="AK215" s="147"/>
      <c r="AL215" s="147"/>
      <c r="AM215" s="147"/>
      <c r="AP215" s="147"/>
      <c r="AQ215" s="147"/>
      <c r="AR215" s="147"/>
      <c r="AU215" s="147"/>
      <c r="AV215" s="147"/>
      <c r="AW215" s="147"/>
      <c r="AZ215" s="147"/>
      <c r="BA215" s="147"/>
      <c r="BB215" s="147"/>
      <c r="BE215" s="147"/>
      <c r="BF215" s="147"/>
      <c r="BG215" s="147"/>
      <c r="BJ215" s="147"/>
      <c r="BK215" s="147"/>
      <c r="BL215" s="147"/>
      <c r="BO215" s="147"/>
      <c r="BP215" s="147"/>
      <c r="BQ215" s="147"/>
      <c r="BT215" s="147"/>
      <c r="BU215" s="147"/>
      <c r="BV215" s="147"/>
      <c r="BY215" s="147"/>
      <c r="BZ215" s="147"/>
      <c r="CA215" s="147"/>
      <c r="CD215" s="147"/>
      <c r="CE215" s="147"/>
      <c r="CF215" s="147"/>
    </row>
    <row r="216" spans="7:85" x14ac:dyDescent="0.3">
      <c r="G216" s="147"/>
      <c r="H216" s="147"/>
      <c r="I216" s="147"/>
      <c r="L216" s="147"/>
      <c r="M216" s="147"/>
      <c r="N216" s="147"/>
      <c r="Q216" s="147"/>
      <c r="R216" s="147"/>
      <c r="S216" s="147"/>
      <c r="V216" s="147"/>
      <c r="W216" s="147"/>
      <c r="X216" s="147"/>
      <c r="AA216" s="147"/>
      <c r="AB216" s="147"/>
      <c r="AC216" s="147"/>
      <c r="AF216" s="147"/>
      <c r="AG216" s="147"/>
      <c r="AH216" s="147"/>
      <c r="AK216" s="147"/>
      <c r="AL216" s="147"/>
      <c r="AM216" s="147"/>
      <c r="AP216" s="147"/>
      <c r="AQ216" s="147"/>
      <c r="AR216" s="147"/>
      <c r="AU216" s="147"/>
      <c r="AV216" s="147"/>
      <c r="AW216" s="147"/>
      <c r="AZ216" s="147"/>
      <c r="BA216" s="147"/>
      <c r="BB216" s="147"/>
      <c r="BE216" s="147"/>
      <c r="BF216" s="147"/>
      <c r="BG216" s="147"/>
      <c r="BJ216" s="147"/>
      <c r="BK216" s="147"/>
      <c r="BL216" s="147"/>
      <c r="BO216" s="147"/>
      <c r="BP216" s="147"/>
      <c r="BQ216" s="147"/>
      <c r="BT216" s="147"/>
      <c r="BU216" s="147"/>
      <c r="BV216" s="147"/>
      <c r="BY216" s="147"/>
      <c r="BZ216" s="147"/>
      <c r="CA216" s="147"/>
      <c r="CD216" s="147"/>
      <c r="CE216" s="147"/>
      <c r="CF216" s="147"/>
    </row>
    <row r="217" spans="7:85" ht="14" customHeight="1" x14ac:dyDescent="0.3">
      <c r="G217" s="147"/>
      <c r="H217" s="147"/>
      <c r="I217" s="147"/>
      <c r="L217" s="147"/>
      <c r="M217" s="147"/>
      <c r="N217" s="147"/>
      <c r="Q217" s="147"/>
      <c r="R217" s="147"/>
      <c r="S217" s="147"/>
      <c r="V217" s="147"/>
      <c r="W217" s="147"/>
      <c r="X217" s="147"/>
      <c r="AA217" s="147"/>
      <c r="AB217" s="147"/>
      <c r="AC217" s="147"/>
      <c r="AF217" s="147"/>
      <c r="AG217" s="147"/>
      <c r="AH217" s="147"/>
      <c r="AK217" s="147"/>
      <c r="AL217" s="147"/>
      <c r="AM217" s="147"/>
      <c r="AP217" s="147"/>
      <c r="AQ217" s="147"/>
      <c r="AR217" s="147"/>
      <c r="AU217" s="147"/>
      <c r="AV217" s="147"/>
      <c r="AW217" s="147"/>
      <c r="AZ217" s="147"/>
      <c r="BA217" s="147"/>
      <c r="BB217" s="147"/>
      <c r="BE217" s="147"/>
      <c r="BF217" s="147"/>
      <c r="BG217" s="147"/>
      <c r="BJ217" s="147"/>
      <c r="BK217" s="147"/>
      <c r="BL217" s="147"/>
      <c r="BO217" s="147"/>
      <c r="BP217" s="147"/>
      <c r="BQ217" s="147"/>
      <c r="BT217" s="147"/>
      <c r="BU217" s="147"/>
      <c r="BV217" s="147"/>
      <c r="BY217" s="147"/>
      <c r="BZ217" s="147"/>
      <c r="CA217" s="147"/>
      <c r="CD217" s="147"/>
      <c r="CE217" s="147"/>
      <c r="CF217" s="147"/>
    </row>
    <row r="218" spans="7:85" x14ac:dyDescent="0.3">
      <c r="G218" s="147"/>
      <c r="H218" s="147"/>
      <c r="I218" s="147"/>
      <c r="L218" s="147"/>
      <c r="M218" s="147"/>
      <c r="N218" s="147"/>
      <c r="Q218" s="147"/>
      <c r="R218" s="147"/>
      <c r="S218" s="147"/>
      <c r="V218" s="147"/>
      <c r="W218" s="147"/>
      <c r="X218" s="147"/>
      <c r="AA218" s="147"/>
      <c r="AB218" s="147"/>
      <c r="AC218" s="147"/>
      <c r="AF218" s="147"/>
      <c r="AG218" s="147"/>
      <c r="AH218" s="147"/>
      <c r="AK218" s="147"/>
      <c r="AL218" s="147"/>
      <c r="AM218" s="147"/>
      <c r="AP218" s="147"/>
      <c r="AQ218" s="147"/>
      <c r="AR218" s="147"/>
      <c r="AU218" s="147"/>
      <c r="AV218" s="147"/>
      <c r="AW218" s="147"/>
      <c r="AZ218" s="147"/>
      <c r="BA218" s="147"/>
      <c r="BB218" s="147"/>
      <c r="BE218" s="147"/>
      <c r="BF218" s="147"/>
      <c r="BG218" s="147"/>
      <c r="BJ218" s="147"/>
      <c r="BK218" s="147"/>
      <c r="BL218" s="147"/>
      <c r="BO218" s="147"/>
      <c r="BP218" s="147"/>
      <c r="BQ218" s="147"/>
      <c r="BT218" s="147"/>
      <c r="BU218" s="147"/>
      <c r="BV218" s="147"/>
      <c r="BY218" s="147"/>
      <c r="BZ218" s="147"/>
      <c r="CA218" s="147"/>
      <c r="CD218" s="147"/>
      <c r="CE218" s="147"/>
      <c r="CF218" s="147"/>
    </row>
    <row r="219" spans="7:85" x14ac:dyDescent="0.3">
      <c r="G219" s="147"/>
      <c r="H219" s="147"/>
      <c r="I219" s="147"/>
      <c r="J219" s="45">
        <f>IF(I218=Asetukset!$H$27,H218,IF(I218=Asetukset!$H$28,H218*60,IF(I218=Asetukset!$H$29,H218*60*8,H218*60*8*5)))</f>
        <v>0</v>
      </c>
      <c r="L219" s="147"/>
      <c r="M219" s="147"/>
      <c r="N219" s="147"/>
      <c r="O219" s="45">
        <f>IF(N218=Asetukset!$H$27,M218,IF(N218=Asetukset!$H$28,M218*60,IF(N218=Asetukset!$H$29,M218*60*8,M218*60*8*5)))</f>
        <v>0</v>
      </c>
      <c r="Q219" s="147"/>
      <c r="R219" s="147"/>
      <c r="S219" s="147"/>
      <c r="T219" s="45">
        <f>IF(S218=Asetukset!$H$27,R218,IF(S218=Asetukset!$H$28,R218*60,IF(S218=Asetukset!$H$29,R218*60*8,R218*60*8*5)))</f>
        <v>0</v>
      </c>
      <c r="V219" s="147"/>
      <c r="W219" s="147"/>
      <c r="X219" s="147"/>
      <c r="Y219" s="45">
        <f>IF(X218=Asetukset!$H$27,W218,IF(X218=Asetukset!$H$28,W218*60,IF(X218=Asetukset!$H$29,W218*60*8,W218*60*8*5)))</f>
        <v>0</v>
      </c>
      <c r="AA219" s="147"/>
      <c r="AB219" s="147"/>
      <c r="AC219" s="147"/>
      <c r="AD219" s="45">
        <f>IF(AC218=Asetukset!$H$27,AB218,IF(AC218=Asetukset!$H$28,AB218*60,IF(AC218=Asetukset!$H$29,AB218*60*8,AB218*60*8*5)))</f>
        <v>0</v>
      </c>
      <c r="AF219" s="147"/>
      <c r="AG219" s="147"/>
      <c r="AH219" s="147"/>
      <c r="AI219" s="45">
        <f>IF(AH218=Asetukset!$H$27,AG218,IF(AH218=Asetukset!$H$28,AG218*60,IF(AH218=Asetukset!$H$29,AG218*60*8,AG218*60*8*5)))</f>
        <v>0</v>
      </c>
      <c r="AK219" s="147"/>
      <c r="AL219" s="147"/>
      <c r="AM219" s="147"/>
      <c r="AN219" s="45">
        <f>IF(AM218=Asetukset!$H$27,AL218,IF(AM218=Asetukset!$H$28,AL218*60,IF(AM218=Asetukset!$H$29,AL218*60*8,AL218*60*8*5)))</f>
        <v>0</v>
      </c>
      <c r="AP219" s="147"/>
      <c r="AQ219" s="147"/>
      <c r="AR219" s="147"/>
      <c r="AS219" s="45">
        <f>IF(AR218=Asetukset!$H$27,AQ218,IF(AR218=Asetukset!$H$28,AQ218*60,IF(AR218=Asetukset!$H$29,AQ218*60*8,AQ218*60*8*5)))</f>
        <v>0</v>
      </c>
      <c r="AU219" s="147"/>
      <c r="AV219" s="147"/>
      <c r="AW219" s="147"/>
      <c r="AX219" s="45">
        <f>IF(AW218=Asetukset!$H$27,AV218,IF(AW218=Asetukset!$H$28,AV218*60,IF(AW218=Asetukset!$H$29,AV218*60*8,AV218*60*8*5)))</f>
        <v>0</v>
      </c>
      <c r="AZ219" s="147"/>
      <c r="BA219" s="147"/>
      <c r="BB219" s="147"/>
      <c r="BC219" s="45">
        <f>IF(BB218=Asetukset!$H$27,BA218,IF(BB218=Asetukset!$H$28,BA218*60,IF(BB218=Asetukset!$H$29,BA218*60*8,BA218*60*8*5)))</f>
        <v>0</v>
      </c>
      <c r="BE219" s="147"/>
      <c r="BF219" s="147"/>
      <c r="BG219" s="147"/>
      <c r="BH219" s="45">
        <f>IF(BG218=Asetukset!$H$27,BF218,IF(BG218=Asetukset!$H$28,BF218*60,IF(BG218=Asetukset!$H$29,BF218*60*8,BF218*60*8*5)))</f>
        <v>0</v>
      </c>
      <c r="BJ219" s="147"/>
      <c r="BK219" s="147"/>
      <c r="BL219" s="147"/>
      <c r="BM219" s="45">
        <f>IF(BL218=Asetukset!$H$27,BK218,IF(BL218=Asetukset!$H$28,BK218*60,IF(BL218=Asetukset!$H$29,BK218*60*8,BK218*60*8*5)))</f>
        <v>0</v>
      </c>
      <c r="BO219" s="147"/>
      <c r="BP219" s="147"/>
      <c r="BQ219" s="147"/>
      <c r="BR219" s="45">
        <f>IF(BQ218=Asetukset!$H$27,BP218,IF(BQ218=Asetukset!$H$28,BP218*60,IF(BQ218=Asetukset!$H$29,BP218*60*8,BP218*60*8*5)))</f>
        <v>0</v>
      </c>
      <c r="BT219" s="147"/>
      <c r="BU219" s="147"/>
      <c r="BV219" s="147"/>
      <c r="BW219" s="45">
        <f>IF(BV218=Asetukset!$H$27,BU218,IF(BV218=Asetukset!$H$28,BU218*60,IF(BV218=Asetukset!$H$29,BU218*60*8,BU218*60*8*5)))</f>
        <v>0</v>
      </c>
      <c r="BY219" s="147"/>
      <c r="BZ219" s="147"/>
      <c r="CA219" s="147"/>
      <c r="CB219" s="45">
        <f>IF(CA218=Asetukset!$H$27,BZ218,IF(CA218=Asetukset!$H$28,BZ218*60,IF(CA218=Asetukset!$H$29,BZ218*60*8,BZ218*60*8*5)))</f>
        <v>0</v>
      </c>
      <c r="CD219" s="147"/>
      <c r="CE219" s="147"/>
      <c r="CF219" s="147"/>
      <c r="CG219" s="45">
        <f>IF(CF218=Asetukset!$H$27,CE218,IF(CF218=Asetukset!$H$28,CE218*60,IF(CF218=Asetukset!$H$29,CE218*60*8,CE218*60*8*5)))</f>
        <v>0</v>
      </c>
    </row>
    <row r="220" spans="7:85" x14ac:dyDescent="0.3">
      <c r="G220" s="147"/>
      <c r="H220" s="147"/>
      <c r="I220" s="147"/>
      <c r="L220" s="147"/>
      <c r="M220" s="147"/>
      <c r="N220" s="147"/>
      <c r="Q220" s="147"/>
      <c r="R220" s="147"/>
      <c r="S220" s="147"/>
      <c r="V220" s="147"/>
      <c r="W220" s="147"/>
      <c r="X220" s="147"/>
      <c r="AA220" s="147"/>
      <c r="AB220" s="147"/>
      <c r="AC220" s="147"/>
      <c r="AF220" s="147"/>
      <c r="AG220" s="147"/>
      <c r="AH220" s="147"/>
      <c r="AK220" s="147"/>
      <c r="AL220" s="147"/>
      <c r="AM220" s="147"/>
      <c r="AP220" s="147"/>
      <c r="AQ220" s="147"/>
      <c r="AR220" s="147"/>
      <c r="AU220" s="147"/>
      <c r="AV220" s="147"/>
      <c r="AW220" s="147"/>
      <c r="AZ220" s="147"/>
      <c r="BA220" s="147"/>
      <c r="BB220" s="147"/>
      <c r="BE220" s="147"/>
      <c r="BF220" s="147"/>
      <c r="BG220" s="147"/>
      <c r="BJ220" s="147"/>
      <c r="BK220" s="147"/>
      <c r="BL220" s="147"/>
      <c r="BO220" s="147"/>
      <c r="BP220" s="147"/>
      <c r="BQ220" s="147"/>
      <c r="BT220" s="147"/>
      <c r="BU220" s="147"/>
      <c r="BV220" s="147"/>
      <c r="BY220" s="147"/>
      <c r="BZ220" s="147"/>
      <c r="CA220" s="147"/>
      <c r="CD220" s="147"/>
      <c r="CE220" s="147"/>
      <c r="CF220" s="147"/>
    </row>
    <row r="221" spans="7:85" x14ac:dyDescent="0.3">
      <c r="G221" s="147"/>
      <c r="H221" s="147"/>
      <c r="I221" s="147"/>
      <c r="L221" s="147"/>
      <c r="M221" s="147"/>
      <c r="N221" s="147"/>
      <c r="Q221" s="147"/>
      <c r="R221" s="147"/>
      <c r="S221" s="147"/>
      <c r="V221" s="147"/>
      <c r="W221" s="147"/>
      <c r="X221" s="147"/>
      <c r="AA221" s="147"/>
      <c r="AB221" s="147"/>
      <c r="AC221" s="147"/>
      <c r="AF221" s="147"/>
      <c r="AG221" s="147"/>
      <c r="AH221" s="147"/>
      <c r="AK221" s="147"/>
      <c r="AL221" s="147"/>
      <c r="AM221" s="147"/>
      <c r="AP221" s="147"/>
      <c r="AQ221" s="147"/>
      <c r="AR221" s="147"/>
      <c r="AU221" s="147"/>
      <c r="AV221" s="147"/>
      <c r="AW221" s="147"/>
      <c r="AZ221" s="147"/>
      <c r="BA221" s="147"/>
      <c r="BB221" s="147"/>
      <c r="BE221" s="147"/>
      <c r="BF221" s="147"/>
      <c r="BG221" s="147"/>
      <c r="BJ221" s="147"/>
      <c r="BK221" s="147"/>
      <c r="BL221" s="147"/>
      <c r="BO221" s="147"/>
      <c r="BP221" s="147"/>
      <c r="BQ221" s="147"/>
      <c r="BT221" s="147"/>
      <c r="BU221" s="147"/>
      <c r="BV221" s="147"/>
      <c r="BY221" s="147"/>
      <c r="BZ221" s="147"/>
      <c r="CA221" s="147"/>
      <c r="CD221" s="147"/>
      <c r="CE221" s="147"/>
      <c r="CF221" s="147"/>
    </row>
    <row r="222" spans="7:85" x14ac:dyDescent="0.3">
      <c r="G222" s="147"/>
      <c r="H222" s="147"/>
      <c r="I222" s="147"/>
      <c r="L222" s="147"/>
      <c r="M222" s="147"/>
      <c r="N222" s="147"/>
      <c r="Q222" s="147"/>
      <c r="R222" s="147"/>
      <c r="S222" s="147"/>
      <c r="V222" s="147"/>
      <c r="W222" s="147"/>
      <c r="X222" s="147"/>
      <c r="AA222" s="147"/>
      <c r="AB222" s="147"/>
      <c r="AC222" s="147"/>
      <c r="AF222" s="147"/>
      <c r="AG222" s="147"/>
      <c r="AH222" s="147"/>
      <c r="AK222" s="147"/>
      <c r="AL222" s="147"/>
      <c r="AM222" s="147"/>
      <c r="AP222" s="147"/>
      <c r="AQ222" s="147"/>
      <c r="AR222" s="147"/>
      <c r="AU222" s="147"/>
      <c r="AV222" s="147"/>
      <c r="AW222" s="147"/>
      <c r="AZ222" s="147"/>
      <c r="BA222" s="147"/>
      <c r="BB222" s="147"/>
      <c r="BE222" s="147"/>
      <c r="BF222" s="147"/>
      <c r="BG222" s="147"/>
      <c r="BJ222" s="147"/>
      <c r="BK222" s="147"/>
      <c r="BL222" s="147"/>
      <c r="BO222" s="147"/>
      <c r="BP222" s="147"/>
      <c r="BQ222" s="147"/>
      <c r="BT222" s="147"/>
      <c r="BU222" s="147"/>
      <c r="BV222" s="147"/>
      <c r="BY222" s="147"/>
      <c r="BZ222" s="147"/>
      <c r="CA222" s="147"/>
      <c r="CD222" s="147"/>
      <c r="CE222" s="147"/>
      <c r="CF222" s="147"/>
    </row>
    <row r="223" spans="7:85" x14ac:dyDescent="0.3">
      <c r="G223" s="120"/>
      <c r="H223" s="120"/>
      <c r="I223" s="120"/>
      <c r="L223" s="120"/>
      <c r="M223" s="120"/>
      <c r="N223" s="120"/>
      <c r="Q223" s="120"/>
      <c r="R223" s="120"/>
      <c r="S223" s="120"/>
      <c r="V223" s="120"/>
      <c r="W223" s="120"/>
      <c r="X223" s="120"/>
      <c r="AA223" s="120"/>
      <c r="AB223" s="120"/>
      <c r="AC223" s="120"/>
      <c r="AF223" s="120"/>
      <c r="AG223" s="120"/>
      <c r="AH223" s="120"/>
      <c r="AK223" s="120"/>
      <c r="AL223" s="120"/>
      <c r="AM223" s="120"/>
      <c r="AP223" s="120"/>
      <c r="AQ223" s="120"/>
      <c r="AR223" s="120"/>
      <c r="AU223" s="120"/>
      <c r="AV223" s="120"/>
      <c r="AW223" s="120"/>
      <c r="AZ223" s="120"/>
      <c r="BA223" s="120"/>
      <c r="BB223" s="120"/>
      <c r="BE223" s="120"/>
      <c r="BF223" s="120"/>
      <c r="BG223" s="120"/>
      <c r="BJ223" s="120"/>
      <c r="BK223" s="120"/>
      <c r="BL223" s="120"/>
      <c r="BO223" s="120"/>
      <c r="BP223" s="120"/>
      <c r="BQ223" s="120"/>
      <c r="BT223" s="120"/>
      <c r="BU223" s="120"/>
      <c r="BV223" s="120"/>
      <c r="BY223" s="120"/>
      <c r="BZ223" s="120"/>
      <c r="CA223" s="120"/>
      <c r="CD223" s="120"/>
      <c r="CE223" s="120"/>
      <c r="CF223" s="120"/>
    </row>
    <row r="224" spans="7:85" x14ac:dyDescent="0.3">
      <c r="G224" s="147" t="s">
        <v>44</v>
      </c>
      <c r="H224" s="147"/>
      <c r="I224" s="147"/>
      <c r="L224" s="147" t="s">
        <v>44</v>
      </c>
      <c r="M224" s="147"/>
      <c r="N224" s="147"/>
      <c r="Q224" s="147" t="s">
        <v>44</v>
      </c>
      <c r="R224" s="147"/>
      <c r="S224" s="147"/>
      <c r="V224" s="147" t="s">
        <v>44</v>
      </c>
      <c r="W224" s="147"/>
      <c r="X224" s="147"/>
      <c r="AA224" s="147" t="s">
        <v>44</v>
      </c>
      <c r="AB224" s="147"/>
      <c r="AC224" s="147"/>
      <c r="AF224" s="147" t="s">
        <v>44</v>
      </c>
      <c r="AG224" s="147"/>
      <c r="AH224" s="147"/>
      <c r="AK224" s="147" t="s">
        <v>44</v>
      </c>
      <c r="AL224" s="147"/>
      <c r="AM224" s="147"/>
      <c r="AP224" s="147" t="s">
        <v>44</v>
      </c>
      <c r="AQ224" s="147"/>
      <c r="AR224" s="147"/>
      <c r="AU224" s="147" t="s">
        <v>44</v>
      </c>
      <c r="AV224" s="147"/>
      <c r="AW224" s="147"/>
      <c r="AZ224" s="147" t="s">
        <v>44</v>
      </c>
      <c r="BA224" s="147"/>
      <c r="BB224" s="147"/>
      <c r="BE224" s="147" t="s">
        <v>44</v>
      </c>
      <c r="BF224" s="147"/>
      <c r="BG224" s="147"/>
      <c r="BJ224" s="147" t="s">
        <v>44</v>
      </c>
      <c r="BK224" s="147"/>
      <c r="BL224" s="147"/>
      <c r="BO224" s="147" t="s">
        <v>44</v>
      </c>
      <c r="BP224" s="147"/>
      <c r="BQ224" s="147"/>
      <c r="BT224" s="147" t="s">
        <v>44</v>
      </c>
      <c r="BU224" s="147"/>
      <c r="BV224" s="147"/>
      <c r="BY224" s="147" t="s">
        <v>44</v>
      </c>
      <c r="BZ224" s="147"/>
      <c r="CA224" s="147"/>
      <c r="CD224" s="147" t="s">
        <v>44</v>
      </c>
      <c r="CE224" s="147"/>
      <c r="CF224" s="147"/>
    </row>
    <row r="225" spans="7:85" ht="14" customHeight="1" x14ac:dyDescent="0.3">
      <c r="G225" s="147"/>
      <c r="H225" s="147"/>
      <c r="I225" s="147"/>
      <c r="L225" s="147"/>
      <c r="M225" s="147"/>
      <c r="N225" s="147"/>
      <c r="Q225" s="147"/>
      <c r="R225" s="147"/>
      <c r="S225" s="147"/>
      <c r="V225" s="147"/>
      <c r="W225" s="147"/>
      <c r="X225" s="147"/>
      <c r="AA225" s="147"/>
      <c r="AB225" s="147"/>
      <c r="AC225" s="147"/>
      <c r="AF225" s="147"/>
      <c r="AG225" s="147"/>
      <c r="AH225" s="147"/>
      <c r="AK225" s="147"/>
      <c r="AL225" s="147"/>
      <c r="AM225" s="147"/>
      <c r="AP225" s="147"/>
      <c r="AQ225" s="147"/>
      <c r="AR225" s="147"/>
      <c r="AU225" s="147"/>
      <c r="AV225" s="147"/>
      <c r="AW225" s="147"/>
      <c r="AZ225" s="147"/>
      <c r="BA225" s="147"/>
      <c r="BB225" s="147"/>
      <c r="BE225" s="147"/>
      <c r="BF225" s="147"/>
      <c r="BG225" s="147"/>
      <c r="BJ225" s="147"/>
      <c r="BK225" s="147"/>
      <c r="BL225" s="147"/>
      <c r="BO225" s="147"/>
      <c r="BP225" s="147"/>
      <c r="BQ225" s="147"/>
      <c r="BT225" s="147"/>
      <c r="BU225" s="147"/>
      <c r="BV225" s="147"/>
      <c r="BY225" s="147"/>
      <c r="BZ225" s="147"/>
      <c r="CA225" s="147"/>
      <c r="CD225" s="147"/>
      <c r="CE225" s="147"/>
      <c r="CF225" s="147"/>
    </row>
    <row r="226" spans="7:85" x14ac:dyDescent="0.3">
      <c r="G226" s="147"/>
      <c r="H226" s="147"/>
      <c r="I226" s="147"/>
      <c r="L226" s="147"/>
      <c r="M226" s="147"/>
      <c r="N226" s="147"/>
      <c r="Q226" s="147"/>
      <c r="R226" s="147"/>
      <c r="S226" s="147"/>
      <c r="V226" s="147"/>
      <c r="W226" s="147"/>
      <c r="X226" s="147"/>
      <c r="AA226" s="147"/>
      <c r="AB226" s="147"/>
      <c r="AC226" s="147"/>
      <c r="AF226" s="147"/>
      <c r="AG226" s="147"/>
      <c r="AH226" s="147"/>
      <c r="AK226" s="147"/>
      <c r="AL226" s="147"/>
      <c r="AM226" s="147"/>
      <c r="AP226" s="147"/>
      <c r="AQ226" s="147"/>
      <c r="AR226" s="147"/>
      <c r="AU226" s="147"/>
      <c r="AV226" s="147"/>
      <c r="AW226" s="147"/>
      <c r="AZ226" s="147"/>
      <c r="BA226" s="147"/>
      <c r="BB226" s="147"/>
      <c r="BE226" s="147"/>
      <c r="BF226" s="147"/>
      <c r="BG226" s="147"/>
      <c r="BJ226" s="147"/>
      <c r="BK226" s="147"/>
      <c r="BL226" s="147"/>
      <c r="BO226" s="147"/>
      <c r="BP226" s="147"/>
      <c r="BQ226" s="147"/>
      <c r="BT226" s="147"/>
      <c r="BU226" s="147"/>
      <c r="BV226" s="147"/>
      <c r="BY226" s="147"/>
      <c r="BZ226" s="147"/>
      <c r="CA226" s="147"/>
      <c r="CD226" s="147"/>
      <c r="CE226" s="147"/>
      <c r="CF226" s="147"/>
    </row>
    <row r="227" spans="7:85" x14ac:dyDescent="0.3">
      <c r="G227" s="147"/>
      <c r="H227" s="147"/>
      <c r="I227" s="147"/>
      <c r="L227" s="147"/>
      <c r="M227" s="147"/>
      <c r="N227" s="147"/>
      <c r="Q227" s="147"/>
      <c r="R227" s="147"/>
      <c r="S227" s="147"/>
      <c r="V227" s="147"/>
      <c r="W227" s="147"/>
      <c r="X227" s="147"/>
      <c r="AA227" s="147"/>
      <c r="AB227" s="147"/>
      <c r="AC227" s="147"/>
      <c r="AF227" s="147"/>
      <c r="AG227" s="147"/>
      <c r="AH227" s="147"/>
      <c r="AK227" s="147"/>
      <c r="AL227" s="147"/>
      <c r="AM227" s="147"/>
      <c r="AP227" s="147"/>
      <c r="AQ227" s="147"/>
      <c r="AR227" s="147"/>
      <c r="AU227" s="147"/>
      <c r="AV227" s="147"/>
      <c r="AW227" s="147"/>
      <c r="AZ227" s="147"/>
      <c r="BA227" s="147"/>
      <c r="BB227" s="147"/>
      <c r="BE227" s="147"/>
      <c r="BF227" s="147"/>
      <c r="BG227" s="147"/>
      <c r="BJ227" s="147"/>
      <c r="BK227" s="147"/>
      <c r="BL227" s="147"/>
      <c r="BO227" s="147"/>
      <c r="BP227" s="147"/>
      <c r="BQ227" s="147"/>
      <c r="BT227" s="147"/>
      <c r="BU227" s="147"/>
      <c r="BV227" s="147"/>
      <c r="BY227" s="147"/>
      <c r="BZ227" s="147"/>
      <c r="CA227" s="147"/>
      <c r="CD227" s="147"/>
      <c r="CE227" s="147"/>
      <c r="CF227" s="147"/>
    </row>
    <row r="228" spans="7:85" ht="14" customHeight="1" x14ac:dyDescent="0.3">
      <c r="G228" s="147"/>
      <c r="H228" s="147"/>
      <c r="I228" s="147"/>
      <c r="L228" s="147"/>
      <c r="M228" s="147"/>
      <c r="N228" s="147"/>
      <c r="Q228" s="147"/>
      <c r="R228" s="147"/>
      <c r="S228" s="147"/>
      <c r="V228" s="147"/>
      <c r="W228" s="147"/>
      <c r="X228" s="147"/>
      <c r="AA228" s="147"/>
      <c r="AB228" s="147"/>
      <c r="AC228" s="147"/>
      <c r="AF228" s="147"/>
      <c r="AG228" s="147"/>
      <c r="AH228" s="147"/>
      <c r="AK228" s="147"/>
      <c r="AL228" s="147"/>
      <c r="AM228" s="147"/>
      <c r="AP228" s="147"/>
      <c r="AQ228" s="147"/>
      <c r="AR228" s="147"/>
      <c r="AU228" s="147"/>
      <c r="AV228" s="147"/>
      <c r="AW228" s="147"/>
      <c r="AZ228" s="147"/>
      <c r="BA228" s="147"/>
      <c r="BB228" s="147"/>
      <c r="BE228" s="147"/>
      <c r="BF228" s="147"/>
      <c r="BG228" s="147"/>
      <c r="BJ228" s="147"/>
      <c r="BK228" s="147"/>
      <c r="BL228" s="147"/>
      <c r="BO228" s="147"/>
      <c r="BP228" s="147"/>
      <c r="BQ228" s="147"/>
      <c r="BT228" s="147"/>
      <c r="BU228" s="147"/>
      <c r="BV228" s="147"/>
      <c r="BY228" s="147"/>
      <c r="BZ228" s="147"/>
      <c r="CA228" s="147"/>
      <c r="CD228" s="147"/>
      <c r="CE228" s="147"/>
      <c r="CF228" s="147"/>
    </row>
    <row r="229" spans="7:85" x14ac:dyDescent="0.3">
      <c r="G229" s="147"/>
      <c r="H229" s="147"/>
      <c r="I229" s="147"/>
      <c r="L229" s="147"/>
      <c r="M229" s="147"/>
      <c r="N229" s="147"/>
      <c r="Q229" s="147"/>
      <c r="R229" s="147"/>
      <c r="S229" s="147"/>
      <c r="V229" s="147"/>
      <c r="W229" s="147"/>
      <c r="X229" s="147"/>
      <c r="AA229" s="147"/>
      <c r="AB229" s="147"/>
      <c r="AC229" s="147"/>
      <c r="AF229" s="147"/>
      <c r="AG229" s="147"/>
      <c r="AH229" s="147"/>
      <c r="AK229" s="147"/>
      <c r="AL229" s="147"/>
      <c r="AM229" s="147"/>
      <c r="AP229" s="147"/>
      <c r="AQ229" s="147"/>
      <c r="AR229" s="147"/>
      <c r="AU229" s="147"/>
      <c r="AV229" s="147"/>
      <c r="AW229" s="147"/>
      <c r="AZ229" s="147"/>
      <c r="BA229" s="147"/>
      <c r="BB229" s="147"/>
      <c r="BE229" s="147"/>
      <c r="BF229" s="147"/>
      <c r="BG229" s="147"/>
      <c r="BJ229" s="147"/>
      <c r="BK229" s="147"/>
      <c r="BL229" s="147"/>
      <c r="BO229" s="147"/>
      <c r="BP229" s="147"/>
      <c r="BQ229" s="147"/>
      <c r="BT229" s="147"/>
      <c r="BU229" s="147"/>
      <c r="BV229" s="147"/>
      <c r="BY229" s="147"/>
      <c r="BZ229" s="147"/>
      <c r="CA229" s="147"/>
      <c r="CD229" s="147"/>
      <c r="CE229" s="147"/>
      <c r="CF229" s="147"/>
    </row>
    <row r="230" spans="7:85" x14ac:dyDescent="0.3">
      <c r="G230" s="147"/>
      <c r="H230" s="147"/>
      <c r="I230" s="147"/>
      <c r="J230" s="45">
        <f>IF(I229=Asetukset!$H$27,H229,IF(I229=Asetukset!$H$28,H229*60,IF(I229=Asetukset!$H$29,H229*60*8,H229*60*8*5)))</f>
        <v>0</v>
      </c>
      <c r="L230" s="147"/>
      <c r="M230" s="147"/>
      <c r="N230" s="147"/>
      <c r="O230" s="45">
        <f>IF(N229=Asetukset!$H$27,M229,IF(N229=Asetukset!$H$28,M229*60,IF(N229=Asetukset!$H$29,M229*60*8,M229*60*8*5)))</f>
        <v>0</v>
      </c>
      <c r="Q230" s="147"/>
      <c r="R230" s="147"/>
      <c r="S230" s="147"/>
      <c r="T230" s="45">
        <f>IF(S229=Asetukset!$H$27,R229,IF(S229=Asetukset!$H$28,R229*60,IF(S229=Asetukset!$H$29,R229*60*8,R229*60*8*5)))</f>
        <v>0</v>
      </c>
      <c r="V230" s="147"/>
      <c r="W230" s="147"/>
      <c r="X230" s="147"/>
      <c r="Y230" s="45">
        <f>IF(X229=Asetukset!$H$27,W229,IF(X229=Asetukset!$H$28,W229*60,IF(X229=Asetukset!$H$29,W229*60*8,W229*60*8*5)))</f>
        <v>0</v>
      </c>
      <c r="AA230" s="147"/>
      <c r="AB230" s="147"/>
      <c r="AC230" s="147"/>
      <c r="AD230" s="45">
        <f>IF(AC229=Asetukset!$H$27,AB229,IF(AC229=Asetukset!$H$28,AB229*60,IF(AC229=Asetukset!$H$29,AB229*60*8,AB229*60*8*5)))</f>
        <v>0</v>
      </c>
      <c r="AF230" s="147"/>
      <c r="AG230" s="147"/>
      <c r="AH230" s="147"/>
      <c r="AI230" s="45">
        <f>IF(AH229=Asetukset!$H$27,AG229,IF(AH229=Asetukset!$H$28,AG229*60,IF(AH229=Asetukset!$H$29,AG229*60*8,AG229*60*8*5)))</f>
        <v>0</v>
      </c>
      <c r="AK230" s="147"/>
      <c r="AL230" s="147"/>
      <c r="AM230" s="147"/>
      <c r="AN230" s="45">
        <f>IF(AM229=Asetukset!$H$27,AL229,IF(AM229=Asetukset!$H$28,AL229*60,IF(AM229=Asetukset!$H$29,AL229*60*8,AL229*60*8*5)))</f>
        <v>0</v>
      </c>
      <c r="AP230" s="147"/>
      <c r="AQ230" s="147"/>
      <c r="AR230" s="147"/>
      <c r="AS230" s="45">
        <f>IF(AR229=Asetukset!$H$27,AQ229,IF(AR229=Asetukset!$H$28,AQ229*60,IF(AR229=Asetukset!$H$29,AQ229*60*8,AQ229*60*8*5)))</f>
        <v>0</v>
      </c>
      <c r="AU230" s="147"/>
      <c r="AV230" s="147"/>
      <c r="AW230" s="147"/>
      <c r="AX230" s="45">
        <f>IF(AW229=Asetukset!$H$27,AV229,IF(AW229=Asetukset!$H$28,AV229*60,IF(AW229=Asetukset!$H$29,AV229*60*8,AV229*60*8*5)))</f>
        <v>0</v>
      </c>
      <c r="AZ230" s="147"/>
      <c r="BA230" s="147"/>
      <c r="BB230" s="147"/>
      <c r="BC230" s="45">
        <f>IF(BB229=Asetukset!$H$27,BA229,IF(BB229=Asetukset!$H$28,BA229*60,IF(BB229=Asetukset!$H$29,BA229*60*8,BA229*60*8*5)))</f>
        <v>0</v>
      </c>
      <c r="BE230" s="147"/>
      <c r="BF230" s="147"/>
      <c r="BG230" s="147"/>
      <c r="BH230" s="45">
        <f>IF(BG229=Asetukset!$H$27,BF229,IF(BG229=Asetukset!$H$28,BF229*60,IF(BG229=Asetukset!$H$29,BF229*60*8,BF229*60*8*5)))</f>
        <v>0</v>
      </c>
      <c r="BJ230" s="147"/>
      <c r="BK230" s="147"/>
      <c r="BL230" s="147"/>
      <c r="BM230" s="45">
        <f>IF(BL229=Asetukset!$H$27,BK229,IF(BL229=Asetukset!$H$28,BK229*60,IF(BL229=Asetukset!$H$29,BK229*60*8,BK229*60*8*5)))</f>
        <v>0</v>
      </c>
      <c r="BO230" s="147"/>
      <c r="BP230" s="147"/>
      <c r="BQ230" s="147"/>
      <c r="BR230" s="45">
        <f>IF(BQ229=Asetukset!$H$27,BP229,IF(BQ229=Asetukset!$H$28,BP229*60,IF(BQ229=Asetukset!$H$29,BP229*60*8,BP229*60*8*5)))</f>
        <v>0</v>
      </c>
      <c r="BT230" s="147"/>
      <c r="BU230" s="147"/>
      <c r="BV230" s="147"/>
      <c r="BW230" s="45">
        <f>IF(BV229=Asetukset!$H$27,BU229,IF(BV229=Asetukset!$H$28,BU229*60,IF(BV229=Asetukset!$H$29,BU229*60*8,BU229*60*8*5)))</f>
        <v>0</v>
      </c>
      <c r="BY230" s="147"/>
      <c r="BZ230" s="147"/>
      <c r="CA230" s="147"/>
      <c r="CB230" s="45">
        <f>IF(CA229=Asetukset!$H$27,BZ229,IF(CA229=Asetukset!$H$28,BZ229*60,IF(CA229=Asetukset!$H$29,BZ229*60*8,BZ229*60*8*5)))</f>
        <v>0</v>
      </c>
      <c r="CD230" s="147"/>
      <c r="CE230" s="147"/>
      <c r="CF230" s="147"/>
      <c r="CG230" s="45">
        <f>IF(CF229=Asetukset!$H$27,CE229,IF(CF229=Asetukset!$H$28,CE229*60,IF(CF229=Asetukset!$H$29,CE229*60*8,CE229*60*8*5)))</f>
        <v>0</v>
      </c>
    </row>
    <row r="231" spans="7:85" x14ac:dyDescent="0.3">
      <c r="G231" s="147"/>
      <c r="H231" s="147"/>
      <c r="I231" s="147"/>
      <c r="L231" s="147"/>
      <c r="M231" s="147"/>
      <c r="N231" s="147"/>
      <c r="Q231" s="147"/>
      <c r="R231" s="147"/>
      <c r="S231" s="147"/>
      <c r="V231" s="147"/>
      <c r="W231" s="147"/>
      <c r="X231" s="147"/>
      <c r="AA231" s="147"/>
      <c r="AB231" s="147"/>
      <c r="AC231" s="147"/>
      <c r="AF231" s="147"/>
      <c r="AG231" s="147"/>
      <c r="AH231" s="147"/>
      <c r="AK231" s="147"/>
      <c r="AL231" s="147"/>
      <c r="AM231" s="147"/>
      <c r="AP231" s="147"/>
      <c r="AQ231" s="147"/>
      <c r="AR231" s="147"/>
      <c r="AU231" s="147"/>
      <c r="AV231" s="147"/>
      <c r="AW231" s="147"/>
      <c r="AZ231" s="147"/>
      <c r="BA231" s="147"/>
      <c r="BB231" s="147"/>
      <c r="BE231" s="147"/>
      <c r="BF231" s="147"/>
      <c r="BG231" s="147"/>
      <c r="BJ231" s="147"/>
      <c r="BK231" s="147"/>
      <c r="BL231" s="147"/>
      <c r="BO231" s="147"/>
      <c r="BP231" s="147"/>
      <c r="BQ231" s="147"/>
      <c r="BT231" s="147"/>
      <c r="BU231" s="147"/>
      <c r="BV231" s="147"/>
      <c r="BY231" s="147"/>
      <c r="BZ231" s="147"/>
      <c r="CA231" s="147"/>
      <c r="CD231" s="147"/>
      <c r="CE231" s="147"/>
      <c r="CF231" s="147"/>
    </row>
    <row r="232" spans="7:85" x14ac:dyDescent="0.3">
      <c r="G232" s="147"/>
      <c r="H232" s="147"/>
      <c r="I232" s="147"/>
      <c r="L232" s="147"/>
      <c r="M232" s="147"/>
      <c r="N232" s="147"/>
      <c r="Q232" s="147"/>
      <c r="R232" s="147"/>
      <c r="S232" s="147"/>
      <c r="V232" s="147"/>
      <c r="W232" s="147"/>
      <c r="X232" s="147"/>
      <c r="AA232" s="147"/>
      <c r="AB232" s="147"/>
      <c r="AC232" s="147"/>
      <c r="AF232" s="147"/>
      <c r="AG232" s="147"/>
      <c r="AH232" s="147"/>
      <c r="AK232" s="147"/>
      <c r="AL232" s="147"/>
      <c r="AM232" s="147"/>
      <c r="AP232" s="147"/>
      <c r="AQ232" s="147"/>
      <c r="AR232" s="147"/>
      <c r="AU232" s="147"/>
      <c r="AV232" s="147"/>
      <c r="AW232" s="147"/>
      <c r="AZ232" s="147"/>
      <c r="BA232" s="147"/>
      <c r="BB232" s="147"/>
      <c r="BE232" s="147"/>
      <c r="BF232" s="147"/>
      <c r="BG232" s="147"/>
      <c r="BJ232" s="147"/>
      <c r="BK232" s="147"/>
      <c r="BL232" s="147"/>
      <c r="BO232" s="147"/>
      <c r="BP232" s="147"/>
      <c r="BQ232" s="147"/>
      <c r="BT232" s="147"/>
      <c r="BU232" s="147"/>
      <c r="BV232" s="147"/>
      <c r="BY232" s="147"/>
      <c r="BZ232" s="147"/>
      <c r="CA232" s="147"/>
      <c r="CD232" s="147"/>
      <c r="CE232" s="147"/>
      <c r="CF232" s="147"/>
    </row>
    <row r="233" spans="7:85" x14ac:dyDescent="0.3">
      <c r="G233" s="147"/>
      <c r="H233" s="147"/>
      <c r="I233" s="147"/>
      <c r="L233" s="147"/>
      <c r="M233" s="147"/>
      <c r="N233" s="147"/>
      <c r="Q233" s="147"/>
      <c r="R233" s="147"/>
      <c r="S233" s="147"/>
      <c r="V233" s="147"/>
      <c r="W233" s="147"/>
      <c r="X233" s="147"/>
      <c r="AA233" s="147"/>
      <c r="AB233" s="147"/>
      <c r="AC233" s="147"/>
      <c r="AF233" s="147"/>
      <c r="AG233" s="147"/>
      <c r="AH233" s="147"/>
      <c r="AK233" s="147"/>
      <c r="AL233" s="147"/>
      <c r="AM233" s="147"/>
      <c r="AP233" s="147"/>
      <c r="AQ233" s="147"/>
      <c r="AR233" s="147"/>
      <c r="AU233" s="147"/>
      <c r="AV233" s="147"/>
      <c r="AW233" s="147"/>
      <c r="AZ233" s="147"/>
      <c r="BA233" s="147"/>
      <c r="BB233" s="147"/>
      <c r="BE233" s="147"/>
      <c r="BF233" s="147"/>
      <c r="BG233" s="147"/>
      <c r="BJ233" s="147"/>
      <c r="BK233" s="147"/>
      <c r="BL233" s="147"/>
      <c r="BO233" s="147"/>
      <c r="BP233" s="147"/>
      <c r="BQ233" s="147"/>
      <c r="BT233" s="147"/>
      <c r="BU233" s="147"/>
      <c r="BV233" s="147"/>
      <c r="BY233" s="147"/>
      <c r="BZ233" s="147"/>
      <c r="CA233" s="147"/>
      <c r="CD233" s="147"/>
      <c r="CE233" s="147"/>
      <c r="CF233" s="147"/>
    </row>
  </sheetData>
  <sheetProtection sheet="1" objects="1" scenarios="1"/>
  <mergeCells count="394">
    <mergeCell ref="D12:D13"/>
    <mergeCell ref="H9:I9"/>
    <mergeCell ref="F9:G9"/>
    <mergeCell ref="F10:G10"/>
    <mergeCell ref="H10:I10"/>
    <mergeCell ref="K9:L9"/>
    <mergeCell ref="M9:N9"/>
    <mergeCell ref="K10:L10"/>
    <mergeCell ref="M10:N10"/>
    <mergeCell ref="CD213:CF222"/>
    <mergeCell ref="AK224:AM233"/>
    <mergeCell ref="AP224:AR233"/>
    <mergeCell ref="AU224:AW233"/>
    <mergeCell ref="AZ224:BB233"/>
    <mergeCell ref="BE224:BG233"/>
    <mergeCell ref="BJ224:BL233"/>
    <mergeCell ref="BO224:BQ233"/>
    <mergeCell ref="BT224:BV233"/>
    <mergeCell ref="BY224:CA233"/>
    <mergeCell ref="CD224:CF233"/>
    <mergeCell ref="AK213:AM222"/>
    <mergeCell ref="AP213:AR222"/>
    <mergeCell ref="AU213:AW222"/>
    <mergeCell ref="AZ213:BB222"/>
    <mergeCell ref="BE213:BG222"/>
    <mergeCell ref="BJ213:BL222"/>
    <mergeCell ref="BO213:BQ222"/>
    <mergeCell ref="BT213:BV222"/>
    <mergeCell ref="BY213:CA222"/>
    <mergeCell ref="CD202:CF211"/>
    <mergeCell ref="AK191:AM200"/>
    <mergeCell ref="AP191:AR200"/>
    <mergeCell ref="AU191:AW200"/>
    <mergeCell ref="AZ191:BB200"/>
    <mergeCell ref="BE191:BG200"/>
    <mergeCell ref="BJ191:BL200"/>
    <mergeCell ref="BO191:BQ200"/>
    <mergeCell ref="BT191:BV200"/>
    <mergeCell ref="BY191:CA200"/>
    <mergeCell ref="CD191:CF200"/>
    <mergeCell ref="AK202:AM211"/>
    <mergeCell ref="AP202:AR211"/>
    <mergeCell ref="AU202:AW211"/>
    <mergeCell ref="AZ202:BB211"/>
    <mergeCell ref="CD169:CF178"/>
    <mergeCell ref="AK180:AM189"/>
    <mergeCell ref="AP180:AR189"/>
    <mergeCell ref="AU180:AW189"/>
    <mergeCell ref="AZ180:BB189"/>
    <mergeCell ref="BE180:BG189"/>
    <mergeCell ref="BJ180:BL189"/>
    <mergeCell ref="BO180:BQ189"/>
    <mergeCell ref="BT180:BV189"/>
    <mergeCell ref="BY180:CA189"/>
    <mergeCell ref="CD180:CF189"/>
    <mergeCell ref="AK169:AM178"/>
    <mergeCell ref="AP169:AR178"/>
    <mergeCell ref="AU169:AW178"/>
    <mergeCell ref="AZ169:BB178"/>
    <mergeCell ref="BE169:BG178"/>
    <mergeCell ref="BJ169:BL178"/>
    <mergeCell ref="BO169:BQ178"/>
    <mergeCell ref="BT169:BV178"/>
    <mergeCell ref="BY169:CA178"/>
    <mergeCell ref="CD158:CF167"/>
    <mergeCell ref="AK147:AM156"/>
    <mergeCell ref="AP147:AR156"/>
    <mergeCell ref="AU147:AW156"/>
    <mergeCell ref="AZ147:BB156"/>
    <mergeCell ref="BE147:BG156"/>
    <mergeCell ref="BJ147:BL156"/>
    <mergeCell ref="BO147:BQ156"/>
    <mergeCell ref="BT147:BV156"/>
    <mergeCell ref="BY147:CA156"/>
    <mergeCell ref="AK158:AM167"/>
    <mergeCell ref="AP158:AR167"/>
    <mergeCell ref="AU158:AW167"/>
    <mergeCell ref="AZ158:BB167"/>
    <mergeCell ref="BE158:BG167"/>
    <mergeCell ref="BJ158:BL167"/>
    <mergeCell ref="BO158:BQ167"/>
    <mergeCell ref="BT158:BV167"/>
    <mergeCell ref="BY158:CA167"/>
    <mergeCell ref="CD147:CF156"/>
    <mergeCell ref="CD114:CF123"/>
    <mergeCell ref="AZ125:BB134"/>
    <mergeCell ref="BE125:BG134"/>
    <mergeCell ref="BJ125:BL134"/>
    <mergeCell ref="BO125:BQ134"/>
    <mergeCell ref="BT125:BV134"/>
    <mergeCell ref="BY125:CA134"/>
    <mergeCell ref="CD125:CF134"/>
    <mergeCell ref="CD136:CF145"/>
    <mergeCell ref="BJ114:BL123"/>
    <mergeCell ref="BO114:BQ123"/>
    <mergeCell ref="AZ136:BB145"/>
    <mergeCell ref="BE136:BG145"/>
    <mergeCell ref="BJ136:BL145"/>
    <mergeCell ref="BO136:BQ145"/>
    <mergeCell ref="BE114:BG123"/>
    <mergeCell ref="V213:X222"/>
    <mergeCell ref="AA213:AC222"/>
    <mergeCell ref="AF213:AH222"/>
    <mergeCell ref="V224:X233"/>
    <mergeCell ref="AA224:AC233"/>
    <mergeCell ref="AF224:AH233"/>
    <mergeCell ref="BT136:BV145"/>
    <mergeCell ref="BY136:CA145"/>
    <mergeCell ref="BT114:BV123"/>
    <mergeCell ref="BY114:CA123"/>
    <mergeCell ref="BE202:BG211"/>
    <mergeCell ref="BJ202:BL211"/>
    <mergeCell ref="BO202:BQ211"/>
    <mergeCell ref="BT202:BV211"/>
    <mergeCell ref="BY202:CA211"/>
    <mergeCell ref="V180:X189"/>
    <mergeCell ref="AA180:AC189"/>
    <mergeCell ref="AF180:AH189"/>
    <mergeCell ref="Q191:S200"/>
    <mergeCell ref="V191:X200"/>
    <mergeCell ref="AA191:AC200"/>
    <mergeCell ref="AF191:AH200"/>
    <mergeCell ref="V202:X211"/>
    <mergeCell ref="AA202:AC211"/>
    <mergeCell ref="AF202:AH211"/>
    <mergeCell ref="AU136:AW145"/>
    <mergeCell ref="BY103:CA112"/>
    <mergeCell ref="CD103:CF112"/>
    <mergeCell ref="Q114:S123"/>
    <mergeCell ref="Q125:S134"/>
    <mergeCell ref="AP92:AR101"/>
    <mergeCell ref="AU92:AW101"/>
    <mergeCell ref="AZ92:BB101"/>
    <mergeCell ref="BE92:BG101"/>
    <mergeCell ref="BJ92:BL101"/>
    <mergeCell ref="BO92:BQ101"/>
    <mergeCell ref="BT92:BV101"/>
    <mergeCell ref="AK103:AM112"/>
    <mergeCell ref="AP103:AR112"/>
    <mergeCell ref="AU103:AW112"/>
    <mergeCell ref="AZ103:BB112"/>
    <mergeCell ref="BE103:BG112"/>
    <mergeCell ref="BJ103:BL112"/>
    <mergeCell ref="BO103:BQ112"/>
    <mergeCell ref="BT103:BV112"/>
    <mergeCell ref="AK114:AM123"/>
    <mergeCell ref="AP114:AR123"/>
    <mergeCell ref="V136:X145"/>
    <mergeCell ref="AF136:AH145"/>
    <mergeCell ref="AU125:AW134"/>
    <mergeCell ref="AZ81:BB90"/>
    <mergeCell ref="AU114:AW123"/>
    <mergeCell ref="AZ114:BB123"/>
    <mergeCell ref="BS5:BV13"/>
    <mergeCell ref="BX5:CA13"/>
    <mergeCell ref="CC5:CF13"/>
    <mergeCell ref="AF81:AH90"/>
    <mergeCell ref="AF92:AH101"/>
    <mergeCell ref="AF103:AH112"/>
    <mergeCell ref="AF114:AH123"/>
    <mergeCell ref="BE81:BG90"/>
    <mergeCell ref="BJ81:BL90"/>
    <mergeCell ref="BO81:BQ90"/>
    <mergeCell ref="BT81:BV90"/>
    <mergeCell ref="BY81:CA90"/>
    <mergeCell ref="CD81:CF90"/>
    <mergeCell ref="BY92:CA101"/>
    <mergeCell ref="CD92:CF101"/>
    <mergeCell ref="AT5:AW13"/>
    <mergeCell ref="AY5:BB13"/>
    <mergeCell ref="BD5:BG13"/>
    <mergeCell ref="BI5:BL13"/>
    <mergeCell ref="BN5:BQ13"/>
    <mergeCell ref="CD26:CF35"/>
    <mergeCell ref="CD37:CF46"/>
    <mergeCell ref="CD48:CF57"/>
    <mergeCell ref="CD59:CF68"/>
    <mergeCell ref="CD70:CF79"/>
    <mergeCell ref="BO15:BQ24"/>
    <mergeCell ref="BO26:BQ35"/>
    <mergeCell ref="BO37:BQ46"/>
    <mergeCell ref="BO48:BQ57"/>
    <mergeCell ref="BO59:BQ68"/>
    <mergeCell ref="BO70:BQ79"/>
    <mergeCell ref="BT15:BV24"/>
    <mergeCell ref="BT26:BV35"/>
    <mergeCell ref="BT37:BV46"/>
    <mergeCell ref="BT48:BV57"/>
    <mergeCell ref="BT59:BV68"/>
    <mergeCell ref="BT70:BV79"/>
    <mergeCell ref="BY15:CA24"/>
    <mergeCell ref="BY26:CA35"/>
    <mergeCell ref="BY37:CA46"/>
    <mergeCell ref="BY48:CA57"/>
    <mergeCell ref="BY59:CA68"/>
    <mergeCell ref="BY70:CA79"/>
    <mergeCell ref="CD15:CF24"/>
    <mergeCell ref="BJ15:BL24"/>
    <mergeCell ref="BJ26:BL35"/>
    <mergeCell ref="BJ37:BL46"/>
    <mergeCell ref="BJ48:BL57"/>
    <mergeCell ref="BJ59:BL68"/>
    <mergeCell ref="BJ70:BL79"/>
    <mergeCell ref="AU15:AW24"/>
    <mergeCell ref="AU26:AW35"/>
    <mergeCell ref="AU37:AW46"/>
    <mergeCell ref="AU48:AW57"/>
    <mergeCell ref="AU59:AW68"/>
    <mergeCell ref="AU70:AW79"/>
    <mergeCell ref="AZ15:BB24"/>
    <mergeCell ref="AZ26:BB35"/>
    <mergeCell ref="AZ37:BB46"/>
    <mergeCell ref="AZ48:BB57"/>
    <mergeCell ref="AZ59:BB68"/>
    <mergeCell ref="AZ70:BB79"/>
    <mergeCell ref="BE37:BG46"/>
    <mergeCell ref="BE48:BG57"/>
    <mergeCell ref="BE15:BG24"/>
    <mergeCell ref="BE26:BG35"/>
    <mergeCell ref="Z9:AA9"/>
    <mergeCell ref="AB9:AC9"/>
    <mergeCell ref="Z10:AA10"/>
    <mergeCell ref="AB10:AC10"/>
    <mergeCell ref="AA103:AC112"/>
    <mergeCell ref="Z6:AC8"/>
    <mergeCell ref="BE59:BG68"/>
    <mergeCell ref="BE70:BG79"/>
    <mergeCell ref="AU81:AW90"/>
    <mergeCell ref="Z12:AC13"/>
    <mergeCell ref="AA37:AC46"/>
    <mergeCell ref="AO5:AR13"/>
    <mergeCell ref="AP15:AR24"/>
    <mergeCell ref="AP26:AR35"/>
    <mergeCell ref="AP37:AR46"/>
    <mergeCell ref="AF15:AH24"/>
    <mergeCell ref="AF26:AH35"/>
    <mergeCell ref="AF37:AH46"/>
    <mergeCell ref="AE5:AH13"/>
    <mergeCell ref="AJ5:AM13"/>
    <mergeCell ref="AK15:AM24"/>
    <mergeCell ref="AK26:AM35"/>
    <mergeCell ref="AA15:AC24"/>
    <mergeCell ref="G224:I233"/>
    <mergeCell ref="L202:N211"/>
    <mergeCell ref="L213:N222"/>
    <mergeCell ref="L224:N233"/>
    <mergeCell ref="Q202:S211"/>
    <mergeCell ref="Q213:S222"/>
    <mergeCell ref="Q224:S233"/>
    <mergeCell ref="L169:N178"/>
    <mergeCell ref="L180:N189"/>
    <mergeCell ref="L191:N200"/>
    <mergeCell ref="Q169:S178"/>
    <mergeCell ref="G180:I189"/>
    <mergeCell ref="G191:I200"/>
    <mergeCell ref="Q180:S189"/>
    <mergeCell ref="R21:S21"/>
    <mergeCell ref="P11:Q11"/>
    <mergeCell ref="P12:S13"/>
    <mergeCell ref="AA26:AC35"/>
    <mergeCell ref="G202:I211"/>
    <mergeCell ref="G213:I222"/>
    <mergeCell ref="Q136:S145"/>
    <mergeCell ref="Q81:S90"/>
    <mergeCell ref="Q103:S112"/>
    <mergeCell ref="Q92:S101"/>
    <mergeCell ref="V114:X123"/>
    <mergeCell ref="V125:X134"/>
    <mergeCell ref="V92:X101"/>
    <mergeCell ref="V81:X90"/>
    <mergeCell ref="V103:X112"/>
    <mergeCell ref="Q147:S156"/>
    <mergeCell ref="V147:X156"/>
    <mergeCell ref="Q158:S167"/>
    <mergeCell ref="V158:X167"/>
    <mergeCell ref="L147:N156"/>
    <mergeCell ref="L158:N167"/>
    <mergeCell ref="V15:X24"/>
    <mergeCell ref="Z11:AA11"/>
    <mergeCell ref="AA169:AC178"/>
    <mergeCell ref="P6:S8"/>
    <mergeCell ref="Q16:S18"/>
    <mergeCell ref="R19:S19"/>
    <mergeCell ref="U11:V11"/>
    <mergeCell ref="U12:X13"/>
    <mergeCell ref="L34:N35"/>
    <mergeCell ref="L23:N24"/>
    <mergeCell ref="W10:X10"/>
    <mergeCell ref="W9:X9"/>
    <mergeCell ref="U10:V10"/>
    <mergeCell ref="M32:N32"/>
    <mergeCell ref="K6:N8"/>
    <mergeCell ref="U6:X8"/>
    <mergeCell ref="Q23:S24"/>
    <mergeCell ref="K11:L11"/>
    <mergeCell ref="L16:N18"/>
    <mergeCell ref="M19:N19"/>
    <mergeCell ref="M21:N21"/>
    <mergeCell ref="K12:N13"/>
    <mergeCell ref="P9:Q9"/>
    <mergeCell ref="R9:S9"/>
    <mergeCell ref="P10:Q10"/>
    <mergeCell ref="R10:S10"/>
    <mergeCell ref="U9:V9"/>
    <mergeCell ref="A6:A46"/>
    <mergeCell ref="H21:I21"/>
    <mergeCell ref="G23:I24"/>
    <mergeCell ref="H32:I32"/>
    <mergeCell ref="G34:I35"/>
    <mergeCell ref="F6:I8"/>
    <mergeCell ref="G16:I18"/>
    <mergeCell ref="H19:I19"/>
    <mergeCell ref="G27:I29"/>
    <mergeCell ref="H30:I30"/>
    <mergeCell ref="G38:I40"/>
    <mergeCell ref="H41:I41"/>
    <mergeCell ref="H43:I43"/>
    <mergeCell ref="B14:B46"/>
    <mergeCell ref="F12:I13"/>
    <mergeCell ref="F11:G11"/>
    <mergeCell ref="C10:C11"/>
    <mergeCell ref="G45:I46"/>
    <mergeCell ref="D10:D11"/>
    <mergeCell ref="C6:C7"/>
    <mergeCell ref="D6:D7"/>
    <mergeCell ref="C8:C9"/>
    <mergeCell ref="D8:D9"/>
    <mergeCell ref="C12:C13"/>
    <mergeCell ref="AP125:AR134"/>
    <mergeCell ref="AK81:AM90"/>
    <mergeCell ref="AA59:AC68"/>
    <mergeCell ref="AA70:AC79"/>
    <mergeCell ref="AA114:AC123"/>
    <mergeCell ref="AA125:AC134"/>
    <mergeCell ref="AA81:AC90"/>
    <mergeCell ref="AA92:AC101"/>
    <mergeCell ref="V70:X79"/>
    <mergeCell ref="AP136:AR145"/>
    <mergeCell ref="AA147:AC156"/>
    <mergeCell ref="AF147:AH156"/>
    <mergeCell ref="AA158:AC167"/>
    <mergeCell ref="AF158:AH167"/>
    <mergeCell ref="L48:N57"/>
    <mergeCell ref="L59:N68"/>
    <mergeCell ref="L70:N79"/>
    <mergeCell ref="L81:N90"/>
    <mergeCell ref="L92:N101"/>
    <mergeCell ref="L103:N112"/>
    <mergeCell ref="L114:N123"/>
    <mergeCell ref="L125:N134"/>
    <mergeCell ref="L136:N145"/>
    <mergeCell ref="AP48:AR57"/>
    <mergeCell ref="AP59:AR68"/>
    <mergeCell ref="AP70:AR79"/>
    <mergeCell ref="AK59:AM68"/>
    <mergeCell ref="AK70:AM79"/>
    <mergeCell ref="AF48:AH57"/>
    <mergeCell ref="AF125:AH134"/>
    <mergeCell ref="AK92:AM101"/>
    <mergeCell ref="AP81:AR90"/>
    <mergeCell ref="Q70:S79"/>
    <mergeCell ref="V26:X35"/>
    <mergeCell ref="V37:X46"/>
    <mergeCell ref="V48:X57"/>
    <mergeCell ref="V59:X68"/>
    <mergeCell ref="G48:I57"/>
    <mergeCell ref="G59:I68"/>
    <mergeCell ref="G70:I79"/>
    <mergeCell ref="G81:I90"/>
    <mergeCell ref="AK37:AM46"/>
    <mergeCell ref="AK48:AM57"/>
    <mergeCell ref="L37:N46"/>
    <mergeCell ref="Q26:S35"/>
    <mergeCell ref="Q37:S46"/>
    <mergeCell ref="Q48:S57"/>
    <mergeCell ref="Q59:S68"/>
    <mergeCell ref="AF59:AH68"/>
    <mergeCell ref="AF70:AH79"/>
    <mergeCell ref="AA48:AC57"/>
    <mergeCell ref="L27:N29"/>
    <mergeCell ref="M30:N30"/>
    <mergeCell ref="G92:I101"/>
    <mergeCell ref="G103:I112"/>
    <mergeCell ref="G114:I123"/>
    <mergeCell ref="G125:I134"/>
    <mergeCell ref="G136:I145"/>
    <mergeCell ref="G147:I156"/>
    <mergeCell ref="G158:I167"/>
    <mergeCell ref="G169:I178"/>
    <mergeCell ref="AK136:AM145"/>
    <mergeCell ref="AK125:AM134"/>
    <mergeCell ref="AA136:AC145"/>
    <mergeCell ref="V169:X178"/>
    <mergeCell ref="AF169:AH178"/>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2653" operator="equal" id="{00000000-000E-0000-0000-000090000000}">
            <xm:f>Asetukset!$H$9</xm:f>
            <x14:dxf>
              <fill>
                <patternFill>
                  <bgColor rgb="FFFFFF99"/>
                </patternFill>
              </fill>
            </x14:dxf>
          </x14:cfRule>
          <x14:cfRule type="cellIs" priority="12654" operator="equal" id="{00000000-000E-0000-0000-000091000000}">
            <xm:f>Asetukset!$H$8</xm:f>
            <x14:dxf>
              <fill>
                <patternFill>
                  <bgColor theme="9" tint="0.59996337778862885"/>
                </patternFill>
              </fill>
            </x14:dxf>
          </x14:cfRule>
          <xm:sqref>I5</xm:sqref>
        </x14:conditionalFormatting>
        <x14:conditionalFormatting xmlns:xm="http://schemas.microsoft.com/office/excel/2006/main">
          <x14:cfRule type="cellIs" priority="12667" operator="equal" id="{00000000-000E-0000-0000-000092000000}">
            <xm:f>Asetukset!$H$11</xm:f>
            <x14:dxf>
              <fill>
                <patternFill>
                  <bgColor rgb="FFFF99FF"/>
                </patternFill>
              </fill>
            </x14:dxf>
          </x14:cfRule>
          <x14:cfRule type="cellIs" priority="12668" operator="equal" id="{00000000-000E-0000-0000-000093000000}">
            <xm:f>Asetukset!$H$10</xm:f>
            <x14:dxf>
              <fill>
                <patternFill>
                  <bgColor theme="8" tint="0.39994506668294322"/>
                </patternFill>
              </fill>
            </x14:dxf>
          </x14:cfRule>
          <xm:sqref>I5</xm:sqref>
        </x14:conditionalFormatting>
        <x14:conditionalFormatting xmlns:xm="http://schemas.microsoft.com/office/excel/2006/main">
          <x14:cfRule type="expression" priority="12807" id="{A9642DAF-3FF1-40CE-9D36-D7ACB2FA0A75}">
            <xm:f>I5=Asetukset!$H$11</xm:f>
            <x14:dxf>
              <fill>
                <patternFill>
                  <bgColor rgb="FFFF99FF"/>
                </patternFill>
              </fill>
            </x14:dxf>
          </x14:cfRule>
          <x14:cfRule type="expression" priority="12808" id="{1E184467-0E22-4C00-B309-C1BA0C3354A2}">
            <xm:f>I5=Asetukset!$H$10</xm:f>
            <x14:dxf>
              <fill>
                <patternFill>
                  <bgColor theme="8" tint="0.39994506668294322"/>
                </patternFill>
              </fill>
            </x14:dxf>
          </x14:cfRule>
          <x14:cfRule type="expression" priority="12809" id="{6C270F4A-E287-41CE-9D98-A7FEE89A96C8}">
            <xm:f>I5=Asetukset!$H$9</xm:f>
            <x14:dxf>
              <fill>
                <patternFill>
                  <bgColor rgb="FFFFFF99"/>
                </patternFill>
              </fill>
            </x14:dxf>
          </x14:cfRule>
          <x14:cfRule type="expression" priority="12810" id="{7AD62219-6208-4FA5-B50B-484D633E40DF}">
            <xm:f>I5=Asetukset!$H$7</xm:f>
            <x14:dxf>
              <fill>
                <patternFill>
                  <bgColor theme="0"/>
                </patternFill>
              </fill>
            </x14:dxf>
          </x14:cfRule>
          <x14:cfRule type="expression" priority="12811" id="{84B02C32-C403-4BDD-A32C-3BF7A6E0DE15}">
            <xm:f>I5=Asetukset!$H$8</xm:f>
            <x14:dxf>
              <fill>
                <patternFill>
                  <bgColor theme="9" tint="0.59996337778862885"/>
                </patternFill>
              </fill>
            </x14:dxf>
          </x14:cfRule>
          <xm:sqref>F6:I8</xm:sqref>
        </x14:conditionalFormatting>
        <x14:conditionalFormatting xmlns:xm="http://schemas.microsoft.com/office/excel/2006/main">
          <x14:cfRule type="expression" priority="12842" id="{4E5A643C-0AEB-46DB-AC69-965C4D9CCD42}">
            <xm:f>I35=Asetukset!$H$14</xm:f>
            <x14:dxf>
              <fill>
                <patternFill>
                  <bgColor rgb="FFFF0000"/>
                </patternFill>
              </fill>
            </x14:dxf>
          </x14:cfRule>
          <x14:cfRule type="expression" priority="12843" id="{7C412840-5C91-4BA4-986D-B3B4E1F525A3}">
            <xm:f>I35=Asetukset!$H$13</xm:f>
            <x14:dxf>
              <fill>
                <patternFill>
                  <bgColor rgb="FFFF6600"/>
                </patternFill>
              </fill>
            </x14:dxf>
          </x14:cfRule>
          <x14:cfRule type="expression" priority="12844" id="{6B98CB70-74C7-4A7D-9686-54B681F187A7}">
            <xm:f>I35=Asetukset!$H$12</xm:f>
            <x14:dxf>
              <fill>
                <patternFill>
                  <bgColor theme="7" tint="0.39994506668294322"/>
                </patternFill>
              </fill>
            </x14:dxf>
          </x14:cfRule>
          <x14:cfRule type="expression" priority="12845" id="{1D4193DF-B133-4B27-A3E6-085567C7A16A}">
            <xm:f>I35=Asetukset!$H$11</xm:f>
            <x14:dxf>
              <fill>
                <patternFill>
                  <bgColor rgb="FFFF99FF"/>
                </patternFill>
              </fill>
            </x14:dxf>
          </x14:cfRule>
          <x14:cfRule type="expression" priority="12846" id="{3AAB3888-F76F-4E2F-A701-4E53D143E42F}">
            <xm:f>I35=Asetukset!$H$10</xm:f>
            <x14:dxf>
              <fill>
                <patternFill>
                  <bgColor theme="8" tint="0.39994506668294322"/>
                </patternFill>
              </fill>
            </x14:dxf>
          </x14:cfRule>
          <x14:cfRule type="expression" priority="12847" id="{37CAB6E2-4770-4AAA-8715-06351C444FB4}">
            <xm:f>I35=Asetukset!$H$9</xm:f>
            <x14:dxf>
              <fill>
                <patternFill>
                  <bgColor rgb="FFFFFF99"/>
                </patternFill>
              </fill>
            </x14:dxf>
          </x14:cfRule>
          <x14:cfRule type="expression" priority="12848" id="{A390DADB-EBD0-4212-B819-A4E70DEC7907}">
            <xm:f>I35=Asetukset!$H$8</xm:f>
            <x14:dxf>
              <fill>
                <patternFill>
                  <bgColor theme="9" tint="0.59996337778862885"/>
                </patternFill>
              </fill>
            </x14:dxf>
          </x14:cfRule>
          <xm:sqref>G36:H36</xm:sqref>
        </x14:conditionalFormatting>
        <x14:conditionalFormatting xmlns:xm="http://schemas.microsoft.com/office/excel/2006/main">
          <x14:cfRule type="cellIs" priority="11712" operator="equal" id="{31434077-A539-46B3-84D1-21B9D569E7A1}">
            <xm:f>Asetukset!$H$7</xm:f>
            <x14:dxf>
              <fill>
                <patternFill>
                  <bgColor theme="0"/>
                </patternFill>
              </fill>
            </x14:dxf>
          </x14:cfRule>
          <xm:sqref>I5</xm:sqref>
        </x14:conditionalFormatting>
        <x14:conditionalFormatting xmlns:xm="http://schemas.microsoft.com/office/excel/2006/main">
          <x14:cfRule type="expression" priority="13367" id="{4E5A643C-0AEB-46DB-AC69-965C4D9CCD42}">
            <xm:f>P35=Asetukset!$H$14</xm:f>
            <x14:dxf>
              <fill>
                <patternFill>
                  <bgColor rgb="FFFF0000"/>
                </patternFill>
              </fill>
            </x14:dxf>
          </x14:cfRule>
          <x14:cfRule type="expression" priority="13368" id="{7C412840-5C91-4BA4-986D-B3B4E1F525A3}">
            <xm:f>P35=Asetukset!$H$13</xm:f>
            <x14:dxf>
              <fill>
                <patternFill>
                  <bgColor rgb="FFFF6600"/>
                </patternFill>
              </fill>
            </x14:dxf>
          </x14:cfRule>
          <x14:cfRule type="expression" priority="13369" id="{6B98CB70-74C7-4A7D-9686-54B681F187A7}">
            <xm:f>P35=Asetukset!$H$12</xm:f>
            <x14:dxf>
              <fill>
                <patternFill>
                  <bgColor theme="7" tint="0.39994506668294322"/>
                </patternFill>
              </fill>
            </x14:dxf>
          </x14:cfRule>
          <x14:cfRule type="expression" priority="13370" id="{1D4193DF-B133-4B27-A3E6-085567C7A16A}">
            <xm:f>P35=Asetukset!$H$11</xm:f>
            <x14:dxf>
              <fill>
                <patternFill>
                  <bgColor rgb="FFFF99FF"/>
                </patternFill>
              </fill>
            </x14:dxf>
          </x14:cfRule>
          <x14:cfRule type="expression" priority="13371" id="{3AAB3888-F76F-4E2F-A701-4E53D143E42F}">
            <xm:f>P35=Asetukset!$H$10</xm:f>
            <x14:dxf>
              <fill>
                <patternFill>
                  <bgColor theme="8" tint="0.39994506668294322"/>
                </patternFill>
              </fill>
            </x14:dxf>
          </x14:cfRule>
          <x14:cfRule type="expression" priority="13372" id="{37CAB6E2-4770-4AAA-8715-06351C444FB4}">
            <xm:f>P35=Asetukset!$H$9</xm:f>
            <x14:dxf>
              <fill>
                <patternFill>
                  <bgColor rgb="FFFFFF99"/>
                </patternFill>
              </fill>
            </x14:dxf>
          </x14:cfRule>
          <x14:cfRule type="expression" priority="13373" id="{A390DADB-EBD0-4212-B819-A4E70DEC7907}">
            <xm:f>P35=Asetukset!$H$8</xm:f>
            <x14:dxf>
              <fill>
                <patternFill>
                  <bgColor theme="9" tint="0.59996337778862885"/>
                </patternFill>
              </fill>
            </x14:dxf>
          </x14:cfRule>
          <xm:sqref>I36</xm:sqref>
        </x14:conditionalFormatting>
        <x14:conditionalFormatting xmlns:xm="http://schemas.microsoft.com/office/excel/2006/main">
          <x14:cfRule type="expression" priority="3161" id="{22B28F3E-7513-49D9-872B-493083F7A3C7}">
            <xm:f>I15=Asetukset!$H$14</xm:f>
            <x14:dxf>
              <fill>
                <patternFill>
                  <bgColor rgb="FFFF0000"/>
                </patternFill>
              </fill>
            </x14:dxf>
          </x14:cfRule>
          <x14:cfRule type="expression" priority="3162" id="{F2F29B1B-97E7-43FE-9753-5A4BB07D5462}">
            <xm:f>I15=Asetukset!$H$13</xm:f>
            <x14:dxf>
              <fill>
                <patternFill>
                  <bgColor rgb="FFFF6600"/>
                </patternFill>
              </fill>
            </x14:dxf>
          </x14:cfRule>
          <x14:cfRule type="expression" priority="3163" id="{79D125AA-768A-4FEA-9A67-60B02F8429A0}">
            <xm:f>I15=Asetukset!$H$12</xm:f>
            <x14:dxf>
              <fill>
                <patternFill>
                  <bgColor theme="7" tint="0.39994506668294322"/>
                </patternFill>
              </fill>
            </x14:dxf>
          </x14:cfRule>
          <x14:cfRule type="expression" priority="3164" id="{CA646104-CD38-471E-98D5-B17CAB4ECE0C}">
            <xm:f>I15=Asetukset!$H$11</xm:f>
            <x14:dxf>
              <fill>
                <patternFill>
                  <bgColor rgb="FFFF99FF"/>
                </patternFill>
              </fill>
            </x14:dxf>
          </x14:cfRule>
          <x14:cfRule type="expression" priority="3165" id="{46C5DF92-258A-4584-8356-87B451FC5F30}">
            <xm:f>I15=Asetukset!$H$10</xm:f>
            <x14:dxf>
              <fill>
                <patternFill>
                  <bgColor theme="8" tint="0.39994506668294322"/>
                </patternFill>
              </fill>
            </x14:dxf>
          </x14:cfRule>
          <x14:cfRule type="expression" priority="3166" id="{8D40F34A-4982-4A15-B68E-554992B69F2D}">
            <xm:f>I15=Asetukset!$H$9</xm:f>
            <x14:dxf>
              <fill>
                <patternFill>
                  <bgColor rgb="FFFFFF99"/>
                </patternFill>
              </fill>
            </x14:dxf>
          </x14:cfRule>
          <x14:cfRule type="expression" priority="3167" id="{37942231-B709-4CC1-881D-89932112D250}">
            <xm:f>I15=Asetukset!$H$8</xm:f>
            <x14:dxf>
              <fill>
                <patternFill>
                  <bgColor theme="9" tint="0.59996337778862885"/>
                </patternFill>
              </fill>
            </x14:dxf>
          </x14:cfRule>
          <xm:sqref>G16:H18</xm:sqref>
        </x14:conditionalFormatting>
        <x14:conditionalFormatting xmlns:xm="http://schemas.microsoft.com/office/excel/2006/main">
          <x14:cfRule type="expression" priority="3160" id="{81F5D1AF-2283-4E24-BC7F-709082DDBDA8}">
            <xm:f>I15=Asetukset!$H$7</xm:f>
            <x14:dxf>
              <fill>
                <patternFill>
                  <bgColor theme="0"/>
                </patternFill>
              </fill>
            </x14:dxf>
          </x14:cfRule>
          <xm:sqref>G16:H18</xm:sqref>
        </x14:conditionalFormatting>
        <x14:conditionalFormatting xmlns:xm="http://schemas.microsoft.com/office/excel/2006/main">
          <x14:cfRule type="cellIs" priority="3153" operator="equal" id="{F66FAF9F-C660-498B-BCE7-C3D9B6445E17}">
            <xm:f>Asetukset!$H$11</xm:f>
            <x14:dxf>
              <fill>
                <patternFill>
                  <bgColor rgb="FFFF99FF"/>
                </patternFill>
              </fill>
            </x14:dxf>
          </x14:cfRule>
          <x14:cfRule type="cellIs" priority="3154" operator="equal" id="{47C0DF0C-FEC9-4C77-935C-780F0F66D375}">
            <xm:f>Asetukset!$H$10</xm:f>
            <x14:dxf>
              <fill>
                <patternFill>
                  <bgColor theme="8" tint="0.39994506668294322"/>
                </patternFill>
              </fill>
            </x14:dxf>
          </x14:cfRule>
          <xm:sqref>I15</xm:sqref>
        </x14:conditionalFormatting>
        <x14:conditionalFormatting xmlns:xm="http://schemas.microsoft.com/office/excel/2006/main">
          <x14:cfRule type="cellIs" priority="3155" operator="equal" id="{1B21A469-4942-4833-8F6D-44C7344A4351}">
            <xm:f>Asetukset!$H$14</xm:f>
            <x14:dxf>
              <font>
                <color rgb="FFFFCCFF"/>
              </font>
              <fill>
                <patternFill>
                  <bgColor rgb="FFFF0000"/>
                </patternFill>
              </fill>
            </x14:dxf>
          </x14:cfRule>
          <x14:cfRule type="cellIs" priority="3156" operator="equal" id="{7B269D98-31E1-4628-B769-DEF4FB1CE467}">
            <xm:f>Asetukset!$H$13</xm:f>
            <x14:dxf>
              <fill>
                <patternFill>
                  <bgColor rgb="FFFF6600"/>
                </patternFill>
              </fill>
            </x14:dxf>
          </x14:cfRule>
          <x14:cfRule type="cellIs" priority="3157" operator="equal" id="{5688BB08-5F08-45FC-959C-CCEFB3DBDDED}">
            <xm:f>Asetukset!$H$12</xm:f>
            <x14:dxf>
              <fill>
                <patternFill>
                  <bgColor theme="7" tint="0.39994506668294322"/>
                </patternFill>
              </fill>
            </x14:dxf>
          </x14:cfRule>
          <x14:cfRule type="cellIs" priority="3158" operator="equal" id="{902A744D-2CD6-4A1D-B53E-04F7EE234771}">
            <xm:f>Asetukset!$H$9</xm:f>
            <x14:dxf>
              <fill>
                <patternFill>
                  <bgColor rgb="FFFFFF99"/>
                </patternFill>
              </fill>
            </x14:dxf>
          </x14:cfRule>
          <x14:cfRule type="cellIs" priority="3159" operator="equal" id="{A98E2C7C-7745-46FB-9558-FD6D2535B0A2}">
            <xm:f>Asetukset!$H$8</xm:f>
            <x14:dxf>
              <fill>
                <patternFill>
                  <bgColor theme="9" tint="0.59996337778862885"/>
                </patternFill>
              </fill>
            </x14:dxf>
          </x14:cfRule>
          <xm:sqref>I15</xm:sqref>
        </x14:conditionalFormatting>
        <x14:conditionalFormatting xmlns:xm="http://schemas.microsoft.com/office/excel/2006/main">
          <x14:cfRule type="cellIs" priority="3152" operator="equal" id="{4ECDF52B-7ED9-494B-BB7F-FD1620E210ED}">
            <xm:f>Asetukset!$H$7</xm:f>
            <x14:dxf>
              <fill>
                <patternFill>
                  <bgColor theme="0"/>
                </patternFill>
              </fill>
            </x14:dxf>
          </x14:cfRule>
          <xm:sqref>I15</xm:sqref>
        </x14:conditionalFormatting>
        <x14:conditionalFormatting xmlns:xm="http://schemas.microsoft.com/office/excel/2006/main">
          <x14:cfRule type="expression" priority="3150" id="{60008BA9-6C54-477B-91D9-FDE5E4AA07A3}">
            <xm:f>H21=Asetukset!$H$33</xm:f>
            <x14:dxf>
              <fill>
                <patternFill>
                  <bgColor rgb="FFD3FFA7"/>
                </patternFill>
              </fill>
            </x14:dxf>
          </x14:cfRule>
          <xm:sqref>H20</xm:sqref>
        </x14:conditionalFormatting>
        <x14:conditionalFormatting xmlns:xm="http://schemas.microsoft.com/office/excel/2006/main">
          <x14:cfRule type="cellIs" priority="3151" operator="equal" id="{392449CE-8747-4011-A6AD-BE453B68B7BE}">
            <xm:f>Asetukset!$H$33</xm:f>
            <x14:dxf>
              <font>
                <color theme="9" tint="-0.24994659260841701"/>
              </font>
              <fill>
                <patternFill>
                  <bgColor rgb="FF99FF33"/>
                </patternFill>
              </fill>
            </x14:dxf>
          </x14:cfRule>
          <xm:sqref>H21</xm:sqref>
        </x14:conditionalFormatting>
        <x14:conditionalFormatting xmlns:xm="http://schemas.microsoft.com/office/excel/2006/main">
          <x14:cfRule type="expression" priority="3149" id="{FD81D555-F749-4A7D-9109-5994C4FF53B8}">
            <xm:f>H21=Asetukset!$H$33</xm:f>
            <x14:dxf>
              <font>
                <color theme="9" tint="-0.24994659260841701"/>
              </font>
              <fill>
                <patternFill>
                  <bgColor rgb="FF99FF33"/>
                </patternFill>
              </fill>
            </x14:dxf>
          </x14:cfRule>
          <xm:sqref>G20</xm:sqref>
        </x14:conditionalFormatting>
        <x14:conditionalFormatting xmlns:xm="http://schemas.microsoft.com/office/excel/2006/main">
          <x14:cfRule type="expression" priority="3148" id="{075E9CBC-2C77-40C1-A09D-B13E615922B3}">
            <xm:f>H21=Asetukset!$H$33</xm:f>
            <x14:dxf>
              <font>
                <color theme="9" tint="-0.24994659260841701"/>
              </font>
              <fill>
                <patternFill>
                  <bgColor rgb="FF99FF33"/>
                </patternFill>
              </fill>
            </x14:dxf>
          </x14:cfRule>
          <xm:sqref>I20</xm:sqref>
        </x14:conditionalFormatting>
        <x14:conditionalFormatting xmlns:xm="http://schemas.microsoft.com/office/excel/2006/main">
          <x14:cfRule type="expression" priority="3147" id="{2DCE8745-45AE-4BDE-B890-A4DDF05035DF}">
            <xm:f>H21=Asetukset!$H$33</xm:f>
            <x14:dxf>
              <font>
                <color theme="9" tint="-0.24994659260841701"/>
              </font>
              <fill>
                <patternFill>
                  <bgColor rgb="FF99FF33"/>
                </patternFill>
              </fill>
            </x14:dxf>
          </x14:cfRule>
          <xm:sqref>G21</xm:sqref>
        </x14:conditionalFormatting>
        <x14:conditionalFormatting xmlns:xm="http://schemas.microsoft.com/office/excel/2006/main">
          <x14:cfRule type="expression" priority="3168" id="{85CCD9BA-2F97-4710-8C50-EB2FBD2F7C93}">
            <xm:f>P15=Asetukset!$H$14</xm:f>
            <x14:dxf>
              <fill>
                <patternFill>
                  <bgColor rgb="FFFF0000"/>
                </patternFill>
              </fill>
            </x14:dxf>
          </x14:cfRule>
          <x14:cfRule type="expression" priority="3169" id="{8D444795-0B42-4A55-8BD9-FCFAE67F3D35}">
            <xm:f>P15=Asetukset!$H$13</xm:f>
            <x14:dxf>
              <fill>
                <patternFill>
                  <bgColor rgb="FFFF6600"/>
                </patternFill>
              </fill>
            </x14:dxf>
          </x14:cfRule>
          <x14:cfRule type="expression" priority="3170" id="{6EFC049C-E261-47C9-9619-C77BAB9F30DC}">
            <xm:f>P15=Asetukset!$H$12</xm:f>
            <x14:dxf>
              <fill>
                <patternFill>
                  <bgColor theme="7" tint="0.39994506668294322"/>
                </patternFill>
              </fill>
            </x14:dxf>
          </x14:cfRule>
          <x14:cfRule type="expression" priority="3171" id="{918A7EF2-DE55-4750-A05C-44DFB8AC2CBA}">
            <xm:f>P15=Asetukset!$H$11</xm:f>
            <x14:dxf>
              <fill>
                <patternFill>
                  <bgColor rgb="FFFF99FF"/>
                </patternFill>
              </fill>
            </x14:dxf>
          </x14:cfRule>
          <x14:cfRule type="expression" priority="3172" id="{61E20ACA-19B8-4900-A921-1938BAE3410D}">
            <xm:f>P15=Asetukset!$H$10</xm:f>
            <x14:dxf>
              <fill>
                <patternFill>
                  <bgColor theme="8" tint="0.39994506668294322"/>
                </patternFill>
              </fill>
            </x14:dxf>
          </x14:cfRule>
          <x14:cfRule type="expression" priority="3173" id="{2074DD42-2370-49AA-86F7-0EB4483A3DDC}">
            <xm:f>P15=Asetukset!$H$9</xm:f>
            <x14:dxf>
              <fill>
                <patternFill>
                  <bgColor rgb="FFFFFF99"/>
                </patternFill>
              </fill>
            </x14:dxf>
          </x14:cfRule>
          <x14:cfRule type="expression" priority="3174" id="{7A95BB54-A5AD-4C19-83BC-508DB12B3834}">
            <xm:f>P15=Asetukset!$H$8</xm:f>
            <x14:dxf>
              <fill>
                <patternFill>
                  <bgColor theme="9" tint="0.59996337778862885"/>
                </patternFill>
              </fill>
            </x14:dxf>
          </x14:cfRule>
          <xm:sqref>I16:I18</xm:sqref>
        </x14:conditionalFormatting>
        <x14:conditionalFormatting xmlns:xm="http://schemas.microsoft.com/office/excel/2006/main">
          <x14:cfRule type="expression" priority="3175" id="{471C4E1E-8080-456B-9B99-9E7FA789D9C5}">
            <xm:f>P15=Asetukset!$H$7</xm:f>
            <x14:dxf>
              <fill>
                <patternFill>
                  <bgColor theme="0"/>
                </patternFill>
              </fill>
            </x14:dxf>
          </x14:cfRule>
          <xm:sqref>I16:I18</xm:sqref>
        </x14:conditionalFormatting>
        <x14:conditionalFormatting xmlns:xm="http://schemas.microsoft.com/office/excel/2006/main">
          <x14:cfRule type="expression" priority="2987" id="{DAAAF214-BF0D-49F7-ADBF-EFDE1EDE5F8F}">
            <xm:f>I26=Asetukset!$H$14</xm:f>
            <x14:dxf>
              <fill>
                <patternFill>
                  <bgColor rgb="FFFF0000"/>
                </patternFill>
              </fill>
            </x14:dxf>
          </x14:cfRule>
          <x14:cfRule type="expression" priority="2988" id="{C240815C-72E4-486E-87C4-975BA8D5AC74}">
            <xm:f>I26=Asetukset!$H$13</xm:f>
            <x14:dxf>
              <fill>
                <patternFill>
                  <bgColor rgb="FFFF6600"/>
                </patternFill>
              </fill>
            </x14:dxf>
          </x14:cfRule>
          <x14:cfRule type="expression" priority="2989" id="{F1E85BE1-A6C4-4A22-A2A6-E7F513ED2F01}">
            <xm:f>I26=Asetukset!$H$12</xm:f>
            <x14:dxf>
              <fill>
                <patternFill>
                  <bgColor theme="7" tint="0.39994506668294322"/>
                </patternFill>
              </fill>
            </x14:dxf>
          </x14:cfRule>
          <x14:cfRule type="expression" priority="2990" id="{A751D0BB-F5A2-4DB2-93BB-3513EFE6E5D6}">
            <xm:f>I26=Asetukset!$H$11</xm:f>
            <x14:dxf>
              <fill>
                <patternFill>
                  <bgColor rgb="FFFF99FF"/>
                </patternFill>
              </fill>
            </x14:dxf>
          </x14:cfRule>
          <x14:cfRule type="expression" priority="2991" id="{E5F596CF-FAF3-4D5F-A8C0-6504D0AC3DE2}">
            <xm:f>I26=Asetukset!$H$10</xm:f>
            <x14:dxf>
              <fill>
                <patternFill>
                  <bgColor theme="8" tint="0.39994506668294322"/>
                </patternFill>
              </fill>
            </x14:dxf>
          </x14:cfRule>
          <x14:cfRule type="expression" priority="2992" id="{43FCB1C3-F351-4E1A-B92C-20BA141EA0D5}">
            <xm:f>I26=Asetukset!$H$9</xm:f>
            <x14:dxf>
              <fill>
                <patternFill>
                  <bgColor rgb="FFFFFF99"/>
                </patternFill>
              </fill>
            </x14:dxf>
          </x14:cfRule>
          <x14:cfRule type="expression" priority="2993" id="{F67C12FC-D9AD-4DCD-AAC6-9E0F84361852}">
            <xm:f>I26=Asetukset!$H$8</xm:f>
            <x14:dxf>
              <fill>
                <patternFill>
                  <bgColor theme="9" tint="0.59996337778862885"/>
                </patternFill>
              </fill>
            </x14:dxf>
          </x14:cfRule>
          <xm:sqref>G27:H29</xm:sqref>
        </x14:conditionalFormatting>
        <x14:conditionalFormatting xmlns:xm="http://schemas.microsoft.com/office/excel/2006/main">
          <x14:cfRule type="expression" priority="2986" id="{07F0D602-6866-401A-B717-4C3173280B3F}">
            <xm:f>I26=Asetukset!$H$7</xm:f>
            <x14:dxf>
              <fill>
                <patternFill>
                  <bgColor theme="0"/>
                </patternFill>
              </fill>
            </x14:dxf>
          </x14:cfRule>
          <xm:sqref>G27:H29</xm:sqref>
        </x14:conditionalFormatting>
        <x14:conditionalFormatting xmlns:xm="http://schemas.microsoft.com/office/excel/2006/main">
          <x14:cfRule type="cellIs" priority="2979" operator="equal" id="{D79FE013-78D3-4A57-9105-DEF63BFEE624}">
            <xm:f>Asetukset!$H$11</xm:f>
            <x14:dxf>
              <fill>
                <patternFill>
                  <bgColor rgb="FFFF99FF"/>
                </patternFill>
              </fill>
            </x14:dxf>
          </x14:cfRule>
          <x14:cfRule type="cellIs" priority="2980" operator="equal" id="{51B77904-4065-411C-92A7-790D3779DCB9}">
            <xm:f>Asetukset!$H$10</xm:f>
            <x14:dxf>
              <fill>
                <patternFill>
                  <bgColor theme="8" tint="0.39994506668294322"/>
                </patternFill>
              </fill>
            </x14:dxf>
          </x14:cfRule>
          <xm:sqref>I26</xm:sqref>
        </x14:conditionalFormatting>
        <x14:conditionalFormatting xmlns:xm="http://schemas.microsoft.com/office/excel/2006/main">
          <x14:cfRule type="cellIs" priority="2981" operator="equal" id="{E7E37E84-EEDC-4BD0-B043-780DAB92C667}">
            <xm:f>Asetukset!$H$14</xm:f>
            <x14:dxf>
              <font>
                <color rgb="FFFFCCFF"/>
              </font>
              <fill>
                <patternFill>
                  <bgColor rgb="FFFF0000"/>
                </patternFill>
              </fill>
            </x14:dxf>
          </x14:cfRule>
          <x14:cfRule type="cellIs" priority="2982" operator="equal" id="{8410E672-F59E-4CFA-A68D-8C75620E6A6D}">
            <xm:f>Asetukset!$H$13</xm:f>
            <x14:dxf>
              <fill>
                <patternFill>
                  <bgColor rgb="FFFF6600"/>
                </patternFill>
              </fill>
            </x14:dxf>
          </x14:cfRule>
          <x14:cfRule type="cellIs" priority="2983" operator="equal" id="{04982694-CD4F-487F-AAD1-268CFCD90B62}">
            <xm:f>Asetukset!$H$12</xm:f>
            <x14:dxf>
              <fill>
                <patternFill>
                  <bgColor theme="7" tint="0.39994506668294322"/>
                </patternFill>
              </fill>
            </x14:dxf>
          </x14:cfRule>
          <x14:cfRule type="cellIs" priority="2984" operator="equal" id="{B21DA8C6-78C3-48AF-8C15-5541EE3A45E7}">
            <xm:f>Asetukset!$H$9</xm:f>
            <x14:dxf>
              <fill>
                <patternFill>
                  <bgColor rgb="FFFFFF99"/>
                </patternFill>
              </fill>
            </x14:dxf>
          </x14:cfRule>
          <x14:cfRule type="cellIs" priority="2985" operator="equal" id="{E3705238-7DE0-4183-8351-D42AEC1A9721}">
            <xm:f>Asetukset!$H$8</xm:f>
            <x14:dxf>
              <fill>
                <patternFill>
                  <bgColor theme="9" tint="0.59996337778862885"/>
                </patternFill>
              </fill>
            </x14:dxf>
          </x14:cfRule>
          <xm:sqref>I26</xm:sqref>
        </x14:conditionalFormatting>
        <x14:conditionalFormatting xmlns:xm="http://schemas.microsoft.com/office/excel/2006/main">
          <x14:cfRule type="cellIs" priority="2978" operator="equal" id="{A8DC0E35-64BE-4CCC-BC01-07891C5A8EC0}">
            <xm:f>Asetukset!$H$7</xm:f>
            <x14:dxf>
              <fill>
                <patternFill>
                  <bgColor theme="0"/>
                </patternFill>
              </fill>
            </x14:dxf>
          </x14:cfRule>
          <xm:sqref>I26</xm:sqref>
        </x14:conditionalFormatting>
        <x14:conditionalFormatting xmlns:xm="http://schemas.microsoft.com/office/excel/2006/main">
          <x14:cfRule type="expression" priority="2976" id="{98EB43DB-A619-4880-BEA5-DFEA649B7A04}">
            <xm:f>H32=Asetukset!$H$33</xm:f>
            <x14:dxf>
              <fill>
                <patternFill>
                  <bgColor rgb="FFD3FFA7"/>
                </patternFill>
              </fill>
            </x14:dxf>
          </x14:cfRule>
          <xm:sqref>H31</xm:sqref>
        </x14:conditionalFormatting>
        <x14:conditionalFormatting xmlns:xm="http://schemas.microsoft.com/office/excel/2006/main">
          <x14:cfRule type="cellIs" priority="2977" operator="equal" id="{388E867D-5E38-4B02-B36E-58B3648F8B2D}">
            <xm:f>Asetukset!$H$33</xm:f>
            <x14:dxf>
              <font>
                <color theme="9" tint="-0.24994659260841701"/>
              </font>
              <fill>
                <patternFill>
                  <bgColor rgb="FF99FF33"/>
                </patternFill>
              </fill>
            </x14:dxf>
          </x14:cfRule>
          <xm:sqref>H32</xm:sqref>
        </x14:conditionalFormatting>
        <x14:conditionalFormatting xmlns:xm="http://schemas.microsoft.com/office/excel/2006/main">
          <x14:cfRule type="expression" priority="2975" id="{A7323572-767E-4EF5-9B88-9341988E2695}">
            <xm:f>H32=Asetukset!$H$33</xm:f>
            <x14:dxf>
              <font>
                <color theme="9" tint="-0.24994659260841701"/>
              </font>
              <fill>
                <patternFill>
                  <bgColor rgb="FF99FF33"/>
                </patternFill>
              </fill>
            </x14:dxf>
          </x14:cfRule>
          <xm:sqref>G31</xm:sqref>
        </x14:conditionalFormatting>
        <x14:conditionalFormatting xmlns:xm="http://schemas.microsoft.com/office/excel/2006/main">
          <x14:cfRule type="expression" priority="2974" id="{E70FD5B1-6245-489A-B74B-1D64616A5806}">
            <xm:f>H32=Asetukset!$H$33</xm:f>
            <x14:dxf>
              <font>
                <color theme="9" tint="-0.24994659260841701"/>
              </font>
              <fill>
                <patternFill>
                  <bgColor rgb="FF99FF33"/>
                </patternFill>
              </fill>
            </x14:dxf>
          </x14:cfRule>
          <xm:sqref>I31</xm:sqref>
        </x14:conditionalFormatting>
        <x14:conditionalFormatting xmlns:xm="http://schemas.microsoft.com/office/excel/2006/main">
          <x14:cfRule type="expression" priority="2973" id="{E293901D-8A4E-4928-830A-3B977B1B2706}">
            <xm:f>H32=Asetukset!$H$33</xm:f>
            <x14:dxf>
              <font>
                <color theme="9" tint="-0.24994659260841701"/>
              </font>
              <fill>
                <patternFill>
                  <bgColor rgb="FF99FF33"/>
                </patternFill>
              </fill>
            </x14:dxf>
          </x14:cfRule>
          <xm:sqref>G32</xm:sqref>
        </x14:conditionalFormatting>
        <x14:conditionalFormatting xmlns:xm="http://schemas.microsoft.com/office/excel/2006/main">
          <x14:cfRule type="expression" priority="2994" id="{B0C8CA2E-D869-420D-8A1A-38A771BC51C9}">
            <xm:f>P26=Asetukset!$H$14</xm:f>
            <x14:dxf>
              <fill>
                <patternFill>
                  <bgColor rgb="FFFF0000"/>
                </patternFill>
              </fill>
            </x14:dxf>
          </x14:cfRule>
          <x14:cfRule type="expression" priority="2995" id="{8F3AD4F1-35EC-44F4-9660-BC0A51E5FA6B}">
            <xm:f>P26=Asetukset!$H$13</xm:f>
            <x14:dxf>
              <fill>
                <patternFill>
                  <bgColor rgb="FFFF6600"/>
                </patternFill>
              </fill>
            </x14:dxf>
          </x14:cfRule>
          <x14:cfRule type="expression" priority="2996" id="{81568B5F-DD32-43EF-B16E-0EC3EDF666E4}">
            <xm:f>P26=Asetukset!$H$12</xm:f>
            <x14:dxf>
              <fill>
                <patternFill>
                  <bgColor theme="7" tint="0.39994506668294322"/>
                </patternFill>
              </fill>
            </x14:dxf>
          </x14:cfRule>
          <x14:cfRule type="expression" priority="2997" id="{E5956C9A-2C05-4F3B-84EF-0FF1EFBDB515}">
            <xm:f>P26=Asetukset!$H$11</xm:f>
            <x14:dxf>
              <fill>
                <patternFill>
                  <bgColor rgb="FFFF99FF"/>
                </patternFill>
              </fill>
            </x14:dxf>
          </x14:cfRule>
          <x14:cfRule type="expression" priority="2998" id="{059AA370-7E33-4CED-8DF2-BE325A9214C2}">
            <xm:f>P26=Asetukset!$H$10</xm:f>
            <x14:dxf>
              <fill>
                <patternFill>
                  <bgColor theme="8" tint="0.39994506668294322"/>
                </patternFill>
              </fill>
            </x14:dxf>
          </x14:cfRule>
          <x14:cfRule type="expression" priority="2999" id="{8CC33BCC-60AC-441B-AB86-8EA0C1DAEF0D}">
            <xm:f>P26=Asetukset!$H$9</xm:f>
            <x14:dxf>
              <fill>
                <patternFill>
                  <bgColor rgb="FFFFFF99"/>
                </patternFill>
              </fill>
            </x14:dxf>
          </x14:cfRule>
          <x14:cfRule type="expression" priority="3000" id="{53F8A67D-9E25-4EA4-B6DF-607A15BB1DCC}">
            <xm:f>P26=Asetukset!$H$8</xm:f>
            <x14:dxf>
              <fill>
                <patternFill>
                  <bgColor theme="9" tint="0.59996337778862885"/>
                </patternFill>
              </fill>
            </x14:dxf>
          </x14:cfRule>
          <xm:sqref>I27:I29</xm:sqref>
        </x14:conditionalFormatting>
        <x14:conditionalFormatting xmlns:xm="http://schemas.microsoft.com/office/excel/2006/main">
          <x14:cfRule type="expression" priority="3001" id="{118A5B97-74B1-4FD4-AB2C-2236AC1113F5}">
            <xm:f>P26=Asetukset!$H$7</xm:f>
            <x14:dxf>
              <fill>
                <patternFill>
                  <bgColor theme="0"/>
                </patternFill>
              </fill>
            </x14:dxf>
          </x14:cfRule>
          <xm:sqref>I27:I29</xm:sqref>
        </x14:conditionalFormatting>
        <x14:conditionalFormatting xmlns:xm="http://schemas.microsoft.com/office/excel/2006/main">
          <x14:cfRule type="cellIs" priority="893" operator="equal" id="{F449D4C7-04EF-4406-81B3-6D4131B30155}">
            <xm:f>Asetukset!$H$9</xm:f>
            <x14:dxf>
              <fill>
                <patternFill>
                  <bgColor rgb="FFFFFF99"/>
                </patternFill>
              </fill>
            </x14:dxf>
          </x14:cfRule>
          <x14:cfRule type="cellIs" priority="894" operator="equal" id="{9E6E941B-DD21-408E-92D5-190FA8576601}">
            <xm:f>Asetukset!$H$8</xm:f>
            <x14:dxf>
              <fill>
                <patternFill>
                  <bgColor theme="9" tint="0.59996337778862885"/>
                </patternFill>
              </fill>
            </x14:dxf>
          </x14:cfRule>
          <xm:sqref>N5</xm:sqref>
        </x14:conditionalFormatting>
        <x14:conditionalFormatting xmlns:xm="http://schemas.microsoft.com/office/excel/2006/main">
          <x14:cfRule type="cellIs" priority="895" operator="equal" id="{BCF1460B-71AC-4551-AB2C-B3C3B0DC0C79}">
            <xm:f>Asetukset!$H$11</xm:f>
            <x14:dxf>
              <fill>
                <patternFill>
                  <bgColor rgb="FFFF99FF"/>
                </patternFill>
              </fill>
            </x14:dxf>
          </x14:cfRule>
          <x14:cfRule type="cellIs" priority="896" operator="equal" id="{323C93E9-B91A-4DFF-8DA8-E4C1DD4C2CAA}">
            <xm:f>Asetukset!$H$10</xm:f>
            <x14:dxf>
              <fill>
                <patternFill>
                  <bgColor theme="8" tint="0.39994506668294322"/>
                </patternFill>
              </fill>
            </x14:dxf>
          </x14:cfRule>
          <xm:sqref>N5</xm:sqref>
        </x14:conditionalFormatting>
        <x14:conditionalFormatting xmlns:xm="http://schemas.microsoft.com/office/excel/2006/main">
          <x14:cfRule type="expression" priority="897" id="{6C244358-17DC-4350-A6D8-C15C86F85403}">
            <xm:f>N5=Asetukset!$H$11</xm:f>
            <x14:dxf>
              <fill>
                <patternFill>
                  <bgColor rgb="FFFF99FF"/>
                </patternFill>
              </fill>
            </x14:dxf>
          </x14:cfRule>
          <x14:cfRule type="expression" priority="898" id="{525FF784-4E9D-46A4-AFEF-87CB0147F6A9}">
            <xm:f>N5=Asetukset!$H$10</xm:f>
            <x14:dxf>
              <fill>
                <patternFill>
                  <bgColor theme="8" tint="0.39994506668294322"/>
                </patternFill>
              </fill>
            </x14:dxf>
          </x14:cfRule>
          <x14:cfRule type="expression" priority="899" id="{AEC38777-ECB9-479D-8431-AFDA2341EE0B}">
            <xm:f>N5=Asetukset!$H$9</xm:f>
            <x14:dxf>
              <fill>
                <patternFill>
                  <bgColor rgb="FFFFFF99"/>
                </patternFill>
              </fill>
            </x14:dxf>
          </x14:cfRule>
          <x14:cfRule type="expression" priority="900" id="{B88F18A9-6294-415A-A8C9-681ADBBDB5E6}">
            <xm:f>N5=Asetukset!$H$7</xm:f>
            <x14:dxf>
              <fill>
                <patternFill>
                  <bgColor theme="0"/>
                </patternFill>
              </fill>
            </x14:dxf>
          </x14:cfRule>
          <x14:cfRule type="expression" priority="901" id="{9C55F5E5-0270-4EBE-9060-096D51DA6386}">
            <xm:f>N5=Asetukset!$H$8</xm:f>
            <x14:dxf>
              <fill>
                <patternFill>
                  <bgColor theme="9" tint="0.59996337778862885"/>
                </patternFill>
              </fill>
            </x14:dxf>
          </x14:cfRule>
          <xm:sqref>K6:N8</xm:sqref>
        </x14:conditionalFormatting>
        <x14:conditionalFormatting xmlns:xm="http://schemas.microsoft.com/office/excel/2006/main">
          <x14:cfRule type="cellIs" priority="892" operator="equal" id="{0E237FAB-243E-49D7-BD19-6FB9C81BB72B}">
            <xm:f>Asetukset!$H$7</xm:f>
            <x14:dxf>
              <fill>
                <patternFill>
                  <bgColor theme="0"/>
                </patternFill>
              </fill>
            </x14:dxf>
          </x14:cfRule>
          <xm:sqref>N5</xm:sqref>
        </x14:conditionalFormatting>
        <x14:conditionalFormatting xmlns:xm="http://schemas.microsoft.com/office/excel/2006/main">
          <x14:cfRule type="cellIs" priority="825" operator="equal" id="{F6CE0EC9-89D4-4461-B372-05D83A20D55E}">
            <xm:f>Asetukset!$H$9</xm:f>
            <x14:dxf>
              <fill>
                <patternFill>
                  <bgColor rgb="FFFFFF99"/>
                </patternFill>
              </fill>
            </x14:dxf>
          </x14:cfRule>
          <x14:cfRule type="cellIs" priority="826" operator="equal" id="{2E7DE1B2-B8BC-4854-BBB5-2ED5CFC4819C}">
            <xm:f>Asetukset!$H$8</xm:f>
            <x14:dxf>
              <fill>
                <patternFill>
                  <bgColor theme="9" tint="0.59996337778862885"/>
                </patternFill>
              </fill>
            </x14:dxf>
          </x14:cfRule>
          <xm:sqref>S5</xm:sqref>
        </x14:conditionalFormatting>
        <x14:conditionalFormatting xmlns:xm="http://schemas.microsoft.com/office/excel/2006/main">
          <x14:cfRule type="cellIs" priority="827" operator="equal" id="{95022BD4-AD4D-44EB-A1CC-68CC9C7CD92D}">
            <xm:f>Asetukset!$H$11</xm:f>
            <x14:dxf>
              <fill>
                <patternFill>
                  <bgColor rgb="FFFF99FF"/>
                </patternFill>
              </fill>
            </x14:dxf>
          </x14:cfRule>
          <x14:cfRule type="cellIs" priority="828" operator="equal" id="{8654C993-B154-4E68-AE11-B80704C0043B}">
            <xm:f>Asetukset!$H$10</xm:f>
            <x14:dxf>
              <fill>
                <patternFill>
                  <bgColor theme="8" tint="0.39994506668294322"/>
                </patternFill>
              </fill>
            </x14:dxf>
          </x14:cfRule>
          <xm:sqref>S5</xm:sqref>
        </x14:conditionalFormatting>
        <x14:conditionalFormatting xmlns:xm="http://schemas.microsoft.com/office/excel/2006/main">
          <x14:cfRule type="expression" priority="829" id="{50D94B38-C4EC-4D85-80C1-6ECFFF53B72B}">
            <xm:f>S5=Asetukset!$H$11</xm:f>
            <x14:dxf>
              <fill>
                <patternFill>
                  <bgColor rgb="FFFF99FF"/>
                </patternFill>
              </fill>
            </x14:dxf>
          </x14:cfRule>
          <x14:cfRule type="expression" priority="830" id="{9CC09667-6C8F-47A0-8AFF-12BBF563E1B3}">
            <xm:f>S5=Asetukset!$H$10</xm:f>
            <x14:dxf>
              <fill>
                <patternFill>
                  <bgColor theme="8" tint="0.39994506668294322"/>
                </patternFill>
              </fill>
            </x14:dxf>
          </x14:cfRule>
          <x14:cfRule type="expression" priority="831" id="{CCBDB6CC-9920-4CE0-9550-A1A6C5A7F176}">
            <xm:f>S5=Asetukset!$H$9</xm:f>
            <x14:dxf>
              <fill>
                <patternFill>
                  <bgColor rgb="FFFFFF99"/>
                </patternFill>
              </fill>
            </x14:dxf>
          </x14:cfRule>
          <x14:cfRule type="expression" priority="832" id="{C8142E29-A22B-49DC-96D5-9228C1E3CA0D}">
            <xm:f>S5=Asetukset!$H$7</xm:f>
            <x14:dxf>
              <fill>
                <patternFill>
                  <bgColor theme="0"/>
                </patternFill>
              </fill>
            </x14:dxf>
          </x14:cfRule>
          <x14:cfRule type="expression" priority="833" id="{18710C47-CFE8-4ACA-960B-89BA0DB9A0CF}">
            <xm:f>S5=Asetukset!$H$8</xm:f>
            <x14:dxf>
              <fill>
                <patternFill>
                  <bgColor theme="9" tint="0.59996337778862885"/>
                </patternFill>
              </fill>
            </x14:dxf>
          </x14:cfRule>
          <xm:sqref>P6:S8</xm:sqref>
        </x14:conditionalFormatting>
        <x14:conditionalFormatting xmlns:xm="http://schemas.microsoft.com/office/excel/2006/main">
          <x14:cfRule type="cellIs" priority="824" operator="equal" id="{F439E0B5-9886-4FF9-8948-BD5226132A55}">
            <xm:f>Asetukset!$H$7</xm:f>
            <x14:dxf>
              <fill>
                <patternFill>
                  <bgColor theme="0"/>
                </patternFill>
              </fill>
            </x14:dxf>
          </x14:cfRule>
          <xm:sqref>S5</xm:sqref>
        </x14:conditionalFormatting>
        <x14:conditionalFormatting xmlns:xm="http://schemas.microsoft.com/office/excel/2006/main">
          <x14:cfRule type="cellIs" priority="670" operator="equal" id="{24C273E1-1363-479A-B1CC-F74972572418}">
            <xm:f>Asetukset!$H$9</xm:f>
            <x14:dxf>
              <fill>
                <patternFill>
                  <bgColor rgb="FFFFFF99"/>
                </patternFill>
              </fill>
            </x14:dxf>
          </x14:cfRule>
          <x14:cfRule type="cellIs" priority="671" operator="equal" id="{6726D539-1F47-465A-9472-5FA6D8926652}">
            <xm:f>Asetukset!$H$8</xm:f>
            <x14:dxf>
              <fill>
                <patternFill>
                  <bgColor theme="9" tint="0.59996337778862885"/>
                </patternFill>
              </fill>
            </x14:dxf>
          </x14:cfRule>
          <xm:sqref>X5</xm:sqref>
        </x14:conditionalFormatting>
        <x14:conditionalFormatting xmlns:xm="http://schemas.microsoft.com/office/excel/2006/main">
          <x14:cfRule type="cellIs" priority="672" operator="equal" id="{2BC4104E-CC0A-4EB7-892D-71626BCA07FC}">
            <xm:f>Asetukset!$H$11</xm:f>
            <x14:dxf>
              <fill>
                <patternFill>
                  <bgColor rgb="FFFF99FF"/>
                </patternFill>
              </fill>
            </x14:dxf>
          </x14:cfRule>
          <x14:cfRule type="cellIs" priority="673" operator="equal" id="{74F971D0-AA53-4004-BBA3-05A6806A2D2F}">
            <xm:f>Asetukset!$H$10</xm:f>
            <x14:dxf>
              <fill>
                <patternFill>
                  <bgColor theme="8" tint="0.39994506668294322"/>
                </patternFill>
              </fill>
            </x14:dxf>
          </x14:cfRule>
          <xm:sqref>X5</xm:sqref>
        </x14:conditionalFormatting>
        <x14:conditionalFormatting xmlns:xm="http://schemas.microsoft.com/office/excel/2006/main">
          <x14:cfRule type="expression" priority="674" id="{8B258ABC-6D55-4D35-AE01-C40BAD55DA82}">
            <xm:f>X5=Asetukset!$H$11</xm:f>
            <x14:dxf>
              <fill>
                <patternFill>
                  <bgColor rgb="FFFF99FF"/>
                </patternFill>
              </fill>
            </x14:dxf>
          </x14:cfRule>
          <x14:cfRule type="expression" priority="675" id="{86B26E42-DBE7-436F-91D6-FC8AA0BA3477}">
            <xm:f>X5=Asetukset!$H$10</xm:f>
            <x14:dxf>
              <fill>
                <patternFill>
                  <bgColor theme="8" tint="0.39994506668294322"/>
                </patternFill>
              </fill>
            </x14:dxf>
          </x14:cfRule>
          <x14:cfRule type="expression" priority="676" id="{E99DCFBF-E694-4C46-95A4-5B61007F3DC9}">
            <xm:f>X5=Asetukset!$H$9</xm:f>
            <x14:dxf>
              <fill>
                <patternFill>
                  <bgColor rgb="FFFFFF99"/>
                </patternFill>
              </fill>
            </x14:dxf>
          </x14:cfRule>
          <x14:cfRule type="expression" priority="677" id="{E2B63373-DC15-4BCF-B39A-26DEBE61D3C4}">
            <xm:f>X5=Asetukset!$H$7</xm:f>
            <x14:dxf>
              <fill>
                <patternFill>
                  <bgColor theme="0"/>
                </patternFill>
              </fill>
            </x14:dxf>
          </x14:cfRule>
          <x14:cfRule type="expression" priority="678" id="{C57FAFE7-F79A-4BBD-9D3B-1AD55E734A4E}">
            <xm:f>X5=Asetukset!$H$8</xm:f>
            <x14:dxf>
              <fill>
                <patternFill>
                  <bgColor theme="9" tint="0.59996337778862885"/>
                </patternFill>
              </fill>
            </x14:dxf>
          </x14:cfRule>
          <xm:sqref>U6:X8</xm:sqref>
        </x14:conditionalFormatting>
        <x14:conditionalFormatting xmlns:xm="http://schemas.microsoft.com/office/excel/2006/main">
          <x14:cfRule type="cellIs" priority="669" operator="equal" id="{328F8BB3-CA1D-4853-86DC-EB1CA766EE5F}">
            <xm:f>Asetukset!$H$7</xm:f>
            <x14:dxf>
              <fill>
                <patternFill>
                  <bgColor theme="0"/>
                </patternFill>
              </fill>
            </x14:dxf>
          </x14:cfRule>
          <xm:sqref>X5</xm:sqref>
        </x14:conditionalFormatting>
        <x14:conditionalFormatting xmlns:xm="http://schemas.microsoft.com/office/excel/2006/main">
          <x14:cfRule type="cellIs" priority="573" operator="equal" id="{B48AA923-CAFD-46EA-932F-6B114B12E6CD}">
            <xm:f>Asetukset!$H$9</xm:f>
            <x14:dxf>
              <fill>
                <patternFill>
                  <bgColor rgb="FFFFFF99"/>
                </patternFill>
              </fill>
            </x14:dxf>
          </x14:cfRule>
          <x14:cfRule type="cellIs" priority="574" operator="equal" id="{84F5A60E-480C-4492-A607-B424A4E4661C}">
            <xm:f>Asetukset!$H$8</xm:f>
            <x14:dxf>
              <fill>
                <patternFill>
                  <bgColor theme="9" tint="0.59996337778862885"/>
                </patternFill>
              </fill>
            </x14:dxf>
          </x14:cfRule>
          <xm:sqref>AC5</xm:sqref>
        </x14:conditionalFormatting>
        <x14:conditionalFormatting xmlns:xm="http://schemas.microsoft.com/office/excel/2006/main">
          <x14:cfRule type="cellIs" priority="575" operator="equal" id="{C2F08D21-8CAE-44B0-A96D-6DB5AA62C944}">
            <xm:f>Asetukset!$H$11</xm:f>
            <x14:dxf>
              <fill>
                <patternFill>
                  <bgColor rgb="FFFF99FF"/>
                </patternFill>
              </fill>
            </x14:dxf>
          </x14:cfRule>
          <x14:cfRule type="cellIs" priority="576" operator="equal" id="{37F7D8C3-A50E-4085-A8F6-A1CEF01A468B}">
            <xm:f>Asetukset!$H$10</xm:f>
            <x14:dxf>
              <fill>
                <patternFill>
                  <bgColor theme="8" tint="0.39994506668294322"/>
                </patternFill>
              </fill>
            </x14:dxf>
          </x14:cfRule>
          <xm:sqref>AC5</xm:sqref>
        </x14:conditionalFormatting>
        <x14:conditionalFormatting xmlns:xm="http://schemas.microsoft.com/office/excel/2006/main">
          <x14:cfRule type="expression" priority="577" id="{F8485DFD-5AC2-4D9A-8566-1FC9A1E644AD}">
            <xm:f>AC5=Asetukset!$H$11</xm:f>
            <x14:dxf>
              <fill>
                <patternFill>
                  <bgColor rgb="FFFF99FF"/>
                </patternFill>
              </fill>
            </x14:dxf>
          </x14:cfRule>
          <x14:cfRule type="expression" priority="578" id="{022B9BC4-082D-453B-BFF8-3162EEA1C45D}">
            <xm:f>AC5=Asetukset!$H$10</xm:f>
            <x14:dxf>
              <fill>
                <patternFill>
                  <bgColor theme="8" tint="0.39994506668294322"/>
                </patternFill>
              </fill>
            </x14:dxf>
          </x14:cfRule>
          <x14:cfRule type="expression" priority="579" id="{0654E68A-570A-4E44-B47F-F25B185FD08A}">
            <xm:f>AC5=Asetukset!$H$9</xm:f>
            <x14:dxf>
              <fill>
                <patternFill>
                  <bgColor rgb="FFFFFF99"/>
                </patternFill>
              </fill>
            </x14:dxf>
          </x14:cfRule>
          <x14:cfRule type="expression" priority="580" id="{5B0B5C28-F3BD-4A65-AD04-ECB2C2E69E05}">
            <xm:f>AC5=Asetukset!$H$7</xm:f>
            <x14:dxf>
              <fill>
                <patternFill>
                  <bgColor theme="0"/>
                </patternFill>
              </fill>
            </x14:dxf>
          </x14:cfRule>
          <x14:cfRule type="expression" priority="581" id="{7A10D6BA-7730-4C7B-ADF3-3E63B788B9A6}">
            <xm:f>AC5=Asetukset!$H$8</xm:f>
            <x14:dxf>
              <fill>
                <patternFill>
                  <bgColor theme="9" tint="0.59996337778862885"/>
                </patternFill>
              </fill>
            </x14:dxf>
          </x14:cfRule>
          <xm:sqref>Z6:AC8</xm:sqref>
        </x14:conditionalFormatting>
        <x14:conditionalFormatting xmlns:xm="http://schemas.microsoft.com/office/excel/2006/main">
          <x14:cfRule type="cellIs" priority="572" operator="equal" id="{2A53C064-2213-4B69-83D1-347BA9654721}">
            <xm:f>Asetukset!$H$7</xm:f>
            <x14:dxf>
              <fill>
                <patternFill>
                  <bgColor theme="0"/>
                </patternFill>
              </fill>
            </x14:dxf>
          </x14:cfRule>
          <xm:sqref>AC5</xm:sqref>
        </x14:conditionalFormatting>
        <x14:conditionalFormatting xmlns:xm="http://schemas.microsoft.com/office/excel/2006/main">
          <x14:cfRule type="expression" priority="131" id="{C2EB30C6-5A7D-41FD-A7BB-DCDC961143E5}">
            <xm:f>I37=Asetukset!$H$14</xm:f>
            <x14:dxf>
              <fill>
                <patternFill>
                  <bgColor rgb="FFFF0000"/>
                </patternFill>
              </fill>
            </x14:dxf>
          </x14:cfRule>
          <x14:cfRule type="expression" priority="132" id="{B7B2B99A-891A-423F-8C89-3AE0DE1B2A98}">
            <xm:f>I37=Asetukset!$H$13</xm:f>
            <x14:dxf>
              <fill>
                <patternFill>
                  <bgColor rgb="FFFF6600"/>
                </patternFill>
              </fill>
            </x14:dxf>
          </x14:cfRule>
          <x14:cfRule type="expression" priority="133" id="{BD62BC14-ABC0-4D10-A54C-A406C8D2B557}">
            <xm:f>I37=Asetukset!$H$12</xm:f>
            <x14:dxf>
              <fill>
                <patternFill>
                  <bgColor theme="7" tint="0.39994506668294322"/>
                </patternFill>
              </fill>
            </x14:dxf>
          </x14:cfRule>
          <x14:cfRule type="expression" priority="134" id="{2C35EDB1-ED2F-40BC-AA9E-B92F922C7FDF}">
            <xm:f>I37=Asetukset!$H$11</xm:f>
            <x14:dxf>
              <fill>
                <patternFill>
                  <bgColor rgb="FFFF99FF"/>
                </patternFill>
              </fill>
            </x14:dxf>
          </x14:cfRule>
          <x14:cfRule type="expression" priority="135" id="{CC542C3E-180E-4AF4-BB09-99A7C4A9103B}">
            <xm:f>I37=Asetukset!$H$10</xm:f>
            <x14:dxf>
              <fill>
                <patternFill>
                  <bgColor theme="8" tint="0.39994506668294322"/>
                </patternFill>
              </fill>
            </x14:dxf>
          </x14:cfRule>
          <x14:cfRule type="expression" priority="136" id="{F35E8C8B-807D-4D93-BBDB-B295D925AB19}">
            <xm:f>I37=Asetukset!$H$9</xm:f>
            <x14:dxf>
              <fill>
                <patternFill>
                  <bgColor rgb="FFFFFF99"/>
                </patternFill>
              </fill>
            </x14:dxf>
          </x14:cfRule>
          <x14:cfRule type="expression" priority="137" id="{424A361F-9E70-4019-97C2-482392ABC5DA}">
            <xm:f>I37=Asetukset!$H$8</xm:f>
            <x14:dxf>
              <fill>
                <patternFill>
                  <bgColor theme="9" tint="0.59996337778862885"/>
                </patternFill>
              </fill>
            </x14:dxf>
          </x14:cfRule>
          <xm:sqref>G38:H40</xm:sqref>
        </x14:conditionalFormatting>
        <x14:conditionalFormatting xmlns:xm="http://schemas.microsoft.com/office/excel/2006/main">
          <x14:cfRule type="expression" priority="130" id="{FC1EC59A-FD80-4B5A-B003-C9BCCF491F48}">
            <xm:f>I37=Asetukset!$H$7</xm:f>
            <x14:dxf>
              <fill>
                <patternFill>
                  <bgColor theme="0"/>
                </patternFill>
              </fill>
            </x14:dxf>
          </x14:cfRule>
          <xm:sqref>G38:H40</xm:sqref>
        </x14:conditionalFormatting>
        <x14:conditionalFormatting xmlns:xm="http://schemas.microsoft.com/office/excel/2006/main">
          <x14:cfRule type="cellIs" priority="123" operator="equal" id="{512929B3-EAA2-4187-B19A-4044CA1EAEE8}">
            <xm:f>Asetukset!$H$11</xm:f>
            <x14:dxf>
              <fill>
                <patternFill>
                  <bgColor rgb="FFFF99FF"/>
                </patternFill>
              </fill>
            </x14:dxf>
          </x14:cfRule>
          <x14:cfRule type="cellIs" priority="124" operator="equal" id="{1C98C0FB-6BAF-4520-BCE6-89DB74B65BBF}">
            <xm:f>Asetukset!$H$10</xm:f>
            <x14:dxf>
              <fill>
                <patternFill>
                  <bgColor theme="8" tint="0.39994506668294322"/>
                </patternFill>
              </fill>
            </x14:dxf>
          </x14:cfRule>
          <xm:sqref>I37</xm:sqref>
        </x14:conditionalFormatting>
        <x14:conditionalFormatting xmlns:xm="http://schemas.microsoft.com/office/excel/2006/main">
          <x14:cfRule type="cellIs" priority="125" operator="equal" id="{ACFB480C-07E8-4255-83DC-7ABBDD58C678}">
            <xm:f>Asetukset!$H$14</xm:f>
            <x14:dxf>
              <font>
                <color rgb="FFFFCCFF"/>
              </font>
              <fill>
                <patternFill>
                  <bgColor rgb="FFFF0000"/>
                </patternFill>
              </fill>
            </x14:dxf>
          </x14:cfRule>
          <x14:cfRule type="cellIs" priority="126" operator="equal" id="{F46A72EE-EF5A-4355-AE55-8605DAD9EBF4}">
            <xm:f>Asetukset!$H$13</xm:f>
            <x14:dxf>
              <fill>
                <patternFill>
                  <bgColor rgb="FFFF6600"/>
                </patternFill>
              </fill>
            </x14:dxf>
          </x14:cfRule>
          <x14:cfRule type="cellIs" priority="127" operator="equal" id="{71A9B201-F12D-4A25-8A64-F35E5571FB51}">
            <xm:f>Asetukset!$H$12</xm:f>
            <x14:dxf>
              <fill>
                <patternFill>
                  <bgColor theme="7" tint="0.39994506668294322"/>
                </patternFill>
              </fill>
            </x14:dxf>
          </x14:cfRule>
          <x14:cfRule type="cellIs" priority="128" operator="equal" id="{BFE7F1BA-7E7C-4D11-8363-2BBEBF1A6F44}">
            <xm:f>Asetukset!$H$9</xm:f>
            <x14:dxf>
              <fill>
                <patternFill>
                  <bgColor rgb="FFFFFF99"/>
                </patternFill>
              </fill>
            </x14:dxf>
          </x14:cfRule>
          <x14:cfRule type="cellIs" priority="129" operator="equal" id="{204E82C6-53E4-491A-A79F-3A8E2BC4F537}">
            <xm:f>Asetukset!$H$8</xm:f>
            <x14:dxf>
              <fill>
                <patternFill>
                  <bgColor theme="9" tint="0.59996337778862885"/>
                </patternFill>
              </fill>
            </x14:dxf>
          </x14:cfRule>
          <xm:sqref>I37</xm:sqref>
        </x14:conditionalFormatting>
        <x14:conditionalFormatting xmlns:xm="http://schemas.microsoft.com/office/excel/2006/main">
          <x14:cfRule type="cellIs" priority="122" operator="equal" id="{447A0097-1436-4979-A447-D060E4EA8C03}">
            <xm:f>Asetukset!$H$7</xm:f>
            <x14:dxf>
              <fill>
                <patternFill>
                  <bgColor theme="0"/>
                </patternFill>
              </fill>
            </x14:dxf>
          </x14:cfRule>
          <xm:sqref>I37</xm:sqref>
        </x14:conditionalFormatting>
        <x14:conditionalFormatting xmlns:xm="http://schemas.microsoft.com/office/excel/2006/main">
          <x14:cfRule type="expression" priority="120" id="{6634A432-3574-4DAF-A82B-E40C20AC0205}">
            <xm:f>H43=Asetukset!$H$33</xm:f>
            <x14:dxf>
              <fill>
                <patternFill>
                  <bgColor rgb="FFD3FFA7"/>
                </patternFill>
              </fill>
            </x14:dxf>
          </x14:cfRule>
          <xm:sqref>H42</xm:sqref>
        </x14:conditionalFormatting>
        <x14:conditionalFormatting xmlns:xm="http://schemas.microsoft.com/office/excel/2006/main">
          <x14:cfRule type="cellIs" priority="121" operator="equal" id="{A05D515D-2D9E-4B46-9113-EAE388A32FBB}">
            <xm:f>Asetukset!$H$33</xm:f>
            <x14:dxf>
              <font>
                <color theme="9" tint="-0.24994659260841701"/>
              </font>
              <fill>
                <patternFill>
                  <bgColor rgb="FF99FF33"/>
                </patternFill>
              </fill>
            </x14:dxf>
          </x14:cfRule>
          <xm:sqref>H43</xm:sqref>
        </x14:conditionalFormatting>
        <x14:conditionalFormatting xmlns:xm="http://schemas.microsoft.com/office/excel/2006/main">
          <x14:cfRule type="expression" priority="119" id="{BE0AD1B5-1C55-437E-9763-458C362B016D}">
            <xm:f>H43=Asetukset!$H$33</xm:f>
            <x14:dxf>
              <font>
                <color theme="9" tint="-0.24994659260841701"/>
              </font>
              <fill>
                <patternFill>
                  <bgColor rgb="FF99FF33"/>
                </patternFill>
              </fill>
            </x14:dxf>
          </x14:cfRule>
          <xm:sqref>G42</xm:sqref>
        </x14:conditionalFormatting>
        <x14:conditionalFormatting xmlns:xm="http://schemas.microsoft.com/office/excel/2006/main">
          <x14:cfRule type="expression" priority="118" id="{1021B0D1-602D-46A0-AF95-A92FDDB5803E}">
            <xm:f>H43=Asetukset!$H$33</xm:f>
            <x14:dxf>
              <font>
                <color theme="9" tint="-0.24994659260841701"/>
              </font>
              <fill>
                <patternFill>
                  <bgColor rgb="FF99FF33"/>
                </patternFill>
              </fill>
            </x14:dxf>
          </x14:cfRule>
          <xm:sqref>I42</xm:sqref>
        </x14:conditionalFormatting>
        <x14:conditionalFormatting xmlns:xm="http://schemas.microsoft.com/office/excel/2006/main">
          <x14:cfRule type="expression" priority="117" id="{477DDEF3-37FC-47FD-A422-099966D50B1C}">
            <xm:f>H43=Asetukset!$H$33</xm:f>
            <x14:dxf>
              <font>
                <color theme="9" tint="-0.24994659260841701"/>
              </font>
              <fill>
                <patternFill>
                  <bgColor rgb="FF99FF33"/>
                </patternFill>
              </fill>
            </x14:dxf>
          </x14:cfRule>
          <xm:sqref>G43</xm:sqref>
        </x14:conditionalFormatting>
        <x14:conditionalFormatting xmlns:xm="http://schemas.microsoft.com/office/excel/2006/main">
          <x14:cfRule type="expression" priority="138" id="{52A80830-8D2A-4CE7-B94D-C7994942351D}">
            <xm:f>P37=Asetukset!$H$14</xm:f>
            <x14:dxf>
              <fill>
                <patternFill>
                  <bgColor rgb="FFFF0000"/>
                </patternFill>
              </fill>
            </x14:dxf>
          </x14:cfRule>
          <x14:cfRule type="expression" priority="139" id="{BA3048DD-154D-47BA-A6CC-5C50D90BBBB0}">
            <xm:f>P37=Asetukset!$H$13</xm:f>
            <x14:dxf>
              <fill>
                <patternFill>
                  <bgColor rgb="FFFF6600"/>
                </patternFill>
              </fill>
            </x14:dxf>
          </x14:cfRule>
          <x14:cfRule type="expression" priority="140" id="{B318AA0B-2B66-4DE3-A670-4A84937F738D}">
            <xm:f>P37=Asetukset!$H$12</xm:f>
            <x14:dxf>
              <fill>
                <patternFill>
                  <bgColor theme="7" tint="0.39994506668294322"/>
                </patternFill>
              </fill>
            </x14:dxf>
          </x14:cfRule>
          <x14:cfRule type="expression" priority="141" id="{7C41A4BD-5B5D-4744-85BB-77B331216F6C}">
            <xm:f>P37=Asetukset!$H$11</xm:f>
            <x14:dxf>
              <fill>
                <patternFill>
                  <bgColor rgb="FFFF99FF"/>
                </patternFill>
              </fill>
            </x14:dxf>
          </x14:cfRule>
          <x14:cfRule type="expression" priority="142" id="{4002B72C-47C4-4389-9C49-02D3A82EC2B1}">
            <xm:f>P37=Asetukset!$H$10</xm:f>
            <x14:dxf>
              <fill>
                <patternFill>
                  <bgColor theme="8" tint="0.39994506668294322"/>
                </patternFill>
              </fill>
            </x14:dxf>
          </x14:cfRule>
          <x14:cfRule type="expression" priority="143" id="{AFB11EF1-F677-457B-B357-720AC1A92C03}">
            <xm:f>P37=Asetukset!$H$9</xm:f>
            <x14:dxf>
              <fill>
                <patternFill>
                  <bgColor rgb="FFFFFF99"/>
                </patternFill>
              </fill>
            </x14:dxf>
          </x14:cfRule>
          <x14:cfRule type="expression" priority="144" id="{FA5CC919-D284-45B6-AB79-788A5768F239}">
            <xm:f>P37=Asetukset!$H$8</xm:f>
            <x14:dxf>
              <fill>
                <patternFill>
                  <bgColor theme="9" tint="0.59996337778862885"/>
                </patternFill>
              </fill>
            </x14:dxf>
          </x14:cfRule>
          <xm:sqref>I38:I40</xm:sqref>
        </x14:conditionalFormatting>
        <x14:conditionalFormatting xmlns:xm="http://schemas.microsoft.com/office/excel/2006/main">
          <x14:cfRule type="expression" priority="145" id="{07F14A74-EB69-4627-B1D7-3DAB024A2D9F}">
            <xm:f>P37=Asetukset!$H$7</xm:f>
            <x14:dxf>
              <fill>
                <patternFill>
                  <bgColor theme="0"/>
                </patternFill>
              </fill>
            </x14:dxf>
          </x14:cfRule>
          <xm:sqref>I38:I40</xm:sqref>
        </x14:conditionalFormatting>
        <x14:conditionalFormatting xmlns:xm="http://schemas.microsoft.com/office/excel/2006/main">
          <x14:cfRule type="expression" priority="102" id="{4124FCA2-DB9B-4C67-9254-7EA42095B020}">
            <xm:f>N15=Asetukset!$H$14</xm:f>
            <x14:dxf>
              <fill>
                <patternFill>
                  <bgColor rgb="FFFF0000"/>
                </patternFill>
              </fill>
            </x14:dxf>
          </x14:cfRule>
          <x14:cfRule type="expression" priority="103" id="{75F423BD-22A5-4166-AE68-572B43851DE9}">
            <xm:f>N15=Asetukset!$H$13</xm:f>
            <x14:dxf>
              <fill>
                <patternFill>
                  <bgColor rgb="FFFF6600"/>
                </patternFill>
              </fill>
            </x14:dxf>
          </x14:cfRule>
          <x14:cfRule type="expression" priority="104" id="{F14344FE-7693-4EA7-BCC5-B0E1FC1E9452}">
            <xm:f>N15=Asetukset!$H$12</xm:f>
            <x14:dxf>
              <fill>
                <patternFill>
                  <bgColor theme="7" tint="0.39994506668294322"/>
                </patternFill>
              </fill>
            </x14:dxf>
          </x14:cfRule>
          <x14:cfRule type="expression" priority="105" id="{D801A6F7-DF6C-468D-99D4-01C6E5332491}">
            <xm:f>N15=Asetukset!$H$11</xm:f>
            <x14:dxf>
              <fill>
                <patternFill>
                  <bgColor rgb="FFFF99FF"/>
                </patternFill>
              </fill>
            </x14:dxf>
          </x14:cfRule>
          <x14:cfRule type="expression" priority="106" id="{2431434C-31FE-4C42-A898-570BC4DF095D}">
            <xm:f>N15=Asetukset!$H$10</xm:f>
            <x14:dxf>
              <fill>
                <patternFill>
                  <bgColor theme="8" tint="0.39994506668294322"/>
                </patternFill>
              </fill>
            </x14:dxf>
          </x14:cfRule>
          <x14:cfRule type="expression" priority="107" id="{4036BECB-4502-41B3-9FCD-3C6ED4E7725C}">
            <xm:f>N15=Asetukset!$H$9</xm:f>
            <x14:dxf>
              <fill>
                <patternFill>
                  <bgColor rgb="FFFFFF99"/>
                </patternFill>
              </fill>
            </x14:dxf>
          </x14:cfRule>
          <x14:cfRule type="expression" priority="108" id="{2879D180-0B3C-4379-850F-AC3B4E18229C}">
            <xm:f>N15=Asetukset!$H$8</xm:f>
            <x14:dxf>
              <fill>
                <patternFill>
                  <bgColor theme="9" tint="0.59996337778862885"/>
                </patternFill>
              </fill>
            </x14:dxf>
          </x14:cfRule>
          <xm:sqref>L16:M18</xm:sqref>
        </x14:conditionalFormatting>
        <x14:conditionalFormatting xmlns:xm="http://schemas.microsoft.com/office/excel/2006/main">
          <x14:cfRule type="expression" priority="101" id="{890E77A2-BA92-48A0-A0E5-17932A23EB96}">
            <xm:f>N15=Asetukset!$H$7</xm:f>
            <x14:dxf>
              <fill>
                <patternFill>
                  <bgColor theme="0"/>
                </patternFill>
              </fill>
            </x14:dxf>
          </x14:cfRule>
          <xm:sqref>L16:M18</xm:sqref>
        </x14:conditionalFormatting>
        <x14:conditionalFormatting xmlns:xm="http://schemas.microsoft.com/office/excel/2006/main">
          <x14:cfRule type="cellIs" priority="94" operator="equal" id="{CE73EC85-76F8-4683-AFD7-953DAD6A0039}">
            <xm:f>Asetukset!$H$11</xm:f>
            <x14:dxf>
              <fill>
                <patternFill>
                  <bgColor rgb="FFFF99FF"/>
                </patternFill>
              </fill>
            </x14:dxf>
          </x14:cfRule>
          <x14:cfRule type="cellIs" priority="95" operator="equal" id="{B2F869C1-C906-4978-9E97-6491B70C6D2E}">
            <xm:f>Asetukset!$H$10</xm:f>
            <x14:dxf>
              <fill>
                <patternFill>
                  <bgColor theme="8" tint="0.39994506668294322"/>
                </patternFill>
              </fill>
            </x14:dxf>
          </x14:cfRule>
          <xm:sqref>N15</xm:sqref>
        </x14:conditionalFormatting>
        <x14:conditionalFormatting xmlns:xm="http://schemas.microsoft.com/office/excel/2006/main">
          <x14:cfRule type="cellIs" priority="96" operator="equal" id="{D54FE21B-9247-41BD-96EA-9FE859D8B500}">
            <xm:f>Asetukset!$H$14</xm:f>
            <x14:dxf>
              <font>
                <color rgb="FFFFCCFF"/>
              </font>
              <fill>
                <patternFill>
                  <bgColor rgb="FFFF0000"/>
                </patternFill>
              </fill>
            </x14:dxf>
          </x14:cfRule>
          <x14:cfRule type="cellIs" priority="97" operator="equal" id="{474B6560-BE1F-42C9-9216-F0033382917A}">
            <xm:f>Asetukset!$H$13</xm:f>
            <x14:dxf>
              <fill>
                <patternFill>
                  <bgColor rgb="FFFF6600"/>
                </patternFill>
              </fill>
            </x14:dxf>
          </x14:cfRule>
          <x14:cfRule type="cellIs" priority="98" operator="equal" id="{C46C8458-E376-4A24-B10D-734CF96EAEDC}">
            <xm:f>Asetukset!$H$12</xm:f>
            <x14:dxf>
              <fill>
                <patternFill>
                  <bgColor theme="7" tint="0.39994506668294322"/>
                </patternFill>
              </fill>
            </x14:dxf>
          </x14:cfRule>
          <x14:cfRule type="cellIs" priority="99" operator="equal" id="{A0198A2A-D24E-4D9C-980D-89EA9FB0B1F1}">
            <xm:f>Asetukset!$H$9</xm:f>
            <x14:dxf>
              <fill>
                <patternFill>
                  <bgColor rgb="FFFFFF99"/>
                </patternFill>
              </fill>
            </x14:dxf>
          </x14:cfRule>
          <x14:cfRule type="cellIs" priority="100" operator="equal" id="{52484201-B601-49A8-98CC-00FC6AF87DFA}">
            <xm:f>Asetukset!$H$8</xm:f>
            <x14:dxf>
              <fill>
                <patternFill>
                  <bgColor theme="9" tint="0.59996337778862885"/>
                </patternFill>
              </fill>
            </x14:dxf>
          </x14:cfRule>
          <xm:sqref>N15</xm:sqref>
        </x14:conditionalFormatting>
        <x14:conditionalFormatting xmlns:xm="http://schemas.microsoft.com/office/excel/2006/main">
          <x14:cfRule type="cellIs" priority="93" operator="equal" id="{EFE03BD9-049E-4C70-B4B1-6F8F421ED55A}">
            <xm:f>Asetukset!$H$7</xm:f>
            <x14:dxf>
              <fill>
                <patternFill>
                  <bgColor theme="0"/>
                </patternFill>
              </fill>
            </x14:dxf>
          </x14:cfRule>
          <xm:sqref>N15</xm:sqref>
        </x14:conditionalFormatting>
        <x14:conditionalFormatting xmlns:xm="http://schemas.microsoft.com/office/excel/2006/main">
          <x14:cfRule type="expression" priority="91" id="{F04295A3-4BCB-4E1C-8227-DA45AB7CF21D}">
            <xm:f>M21=Asetukset!$H$33</xm:f>
            <x14:dxf>
              <fill>
                <patternFill>
                  <bgColor rgb="FFD3FFA7"/>
                </patternFill>
              </fill>
            </x14:dxf>
          </x14:cfRule>
          <xm:sqref>M20</xm:sqref>
        </x14:conditionalFormatting>
        <x14:conditionalFormatting xmlns:xm="http://schemas.microsoft.com/office/excel/2006/main">
          <x14:cfRule type="cellIs" priority="92" operator="equal" id="{D2ACA537-4B1E-4A5F-9C9A-B7551946BF11}">
            <xm:f>Asetukset!$H$33</xm:f>
            <x14:dxf>
              <font>
                <color theme="9" tint="-0.24994659260841701"/>
              </font>
              <fill>
                <patternFill>
                  <bgColor rgb="FF99FF33"/>
                </patternFill>
              </fill>
            </x14:dxf>
          </x14:cfRule>
          <xm:sqref>M21</xm:sqref>
        </x14:conditionalFormatting>
        <x14:conditionalFormatting xmlns:xm="http://schemas.microsoft.com/office/excel/2006/main">
          <x14:cfRule type="expression" priority="90" id="{8DA882F6-D09D-474A-8814-7CBF0E8716D7}">
            <xm:f>M21=Asetukset!$H$33</xm:f>
            <x14:dxf>
              <font>
                <color theme="9" tint="-0.24994659260841701"/>
              </font>
              <fill>
                <patternFill>
                  <bgColor rgb="FF99FF33"/>
                </patternFill>
              </fill>
            </x14:dxf>
          </x14:cfRule>
          <xm:sqref>L20</xm:sqref>
        </x14:conditionalFormatting>
        <x14:conditionalFormatting xmlns:xm="http://schemas.microsoft.com/office/excel/2006/main">
          <x14:cfRule type="expression" priority="89" id="{70C49184-E339-49D8-9773-B22017D25585}">
            <xm:f>M21=Asetukset!$H$33</xm:f>
            <x14:dxf>
              <font>
                <color theme="9" tint="-0.24994659260841701"/>
              </font>
              <fill>
                <patternFill>
                  <bgColor rgb="FF99FF33"/>
                </patternFill>
              </fill>
            </x14:dxf>
          </x14:cfRule>
          <xm:sqref>N20</xm:sqref>
        </x14:conditionalFormatting>
        <x14:conditionalFormatting xmlns:xm="http://schemas.microsoft.com/office/excel/2006/main">
          <x14:cfRule type="expression" priority="88" id="{BCEDA204-BBFA-4484-8D77-146974CCB3D4}">
            <xm:f>M21=Asetukset!$H$33</xm:f>
            <x14:dxf>
              <font>
                <color theme="9" tint="-0.24994659260841701"/>
              </font>
              <fill>
                <patternFill>
                  <bgColor rgb="FF99FF33"/>
                </patternFill>
              </fill>
            </x14:dxf>
          </x14:cfRule>
          <xm:sqref>L21</xm:sqref>
        </x14:conditionalFormatting>
        <x14:conditionalFormatting xmlns:xm="http://schemas.microsoft.com/office/excel/2006/main">
          <x14:cfRule type="expression" priority="109" id="{E690DE41-659F-4766-B7C9-BCC35F0FDF3C}">
            <xm:f>U15=Asetukset!$H$14</xm:f>
            <x14:dxf>
              <fill>
                <patternFill>
                  <bgColor rgb="FFFF0000"/>
                </patternFill>
              </fill>
            </x14:dxf>
          </x14:cfRule>
          <x14:cfRule type="expression" priority="110" id="{457A8954-1564-4D16-B65C-8BBAC99628AA}">
            <xm:f>U15=Asetukset!$H$13</xm:f>
            <x14:dxf>
              <fill>
                <patternFill>
                  <bgColor rgb="FFFF6600"/>
                </patternFill>
              </fill>
            </x14:dxf>
          </x14:cfRule>
          <x14:cfRule type="expression" priority="111" id="{9F952323-EC83-45EA-8F65-9DA7942E4017}">
            <xm:f>U15=Asetukset!$H$12</xm:f>
            <x14:dxf>
              <fill>
                <patternFill>
                  <bgColor theme="7" tint="0.39994506668294322"/>
                </patternFill>
              </fill>
            </x14:dxf>
          </x14:cfRule>
          <x14:cfRule type="expression" priority="112" id="{F03EEC27-5AC0-4005-992F-8B82B7611B62}">
            <xm:f>U15=Asetukset!$H$11</xm:f>
            <x14:dxf>
              <fill>
                <patternFill>
                  <bgColor rgb="FFFF99FF"/>
                </patternFill>
              </fill>
            </x14:dxf>
          </x14:cfRule>
          <x14:cfRule type="expression" priority="113" id="{05A97713-6CEF-48C3-9DCA-8362D90359D0}">
            <xm:f>U15=Asetukset!$H$10</xm:f>
            <x14:dxf>
              <fill>
                <patternFill>
                  <bgColor theme="8" tint="0.39994506668294322"/>
                </patternFill>
              </fill>
            </x14:dxf>
          </x14:cfRule>
          <x14:cfRule type="expression" priority="114" id="{9D029B0D-DD3B-4E03-9178-D3C590AC5421}">
            <xm:f>U15=Asetukset!$H$9</xm:f>
            <x14:dxf>
              <fill>
                <patternFill>
                  <bgColor rgb="FFFFFF99"/>
                </patternFill>
              </fill>
            </x14:dxf>
          </x14:cfRule>
          <x14:cfRule type="expression" priority="115" id="{B3F10800-8053-4FE7-9B0E-6E981636CF6E}">
            <xm:f>U15=Asetukset!$H$8</xm:f>
            <x14:dxf>
              <fill>
                <patternFill>
                  <bgColor theme="9" tint="0.59996337778862885"/>
                </patternFill>
              </fill>
            </x14:dxf>
          </x14:cfRule>
          <xm:sqref>N16:N18</xm:sqref>
        </x14:conditionalFormatting>
        <x14:conditionalFormatting xmlns:xm="http://schemas.microsoft.com/office/excel/2006/main">
          <x14:cfRule type="expression" priority="116" id="{E7E3D56C-356B-41DE-BD16-0E54509F9066}">
            <xm:f>U15=Asetukset!$H$7</xm:f>
            <x14:dxf>
              <fill>
                <patternFill>
                  <bgColor theme="0"/>
                </patternFill>
              </fill>
            </x14:dxf>
          </x14:cfRule>
          <xm:sqref>N16:N18</xm:sqref>
        </x14:conditionalFormatting>
        <x14:conditionalFormatting xmlns:xm="http://schemas.microsoft.com/office/excel/2006/main">
          <x14:cfRule type="expression" priority="44" id="{C7AC1DA5-83F0-4311-A18A-02A394949671}">
            <xm:f>S15=Asetukset!$H$14</xm:f>
            <x14:dxf>
              <fill>
                <patternFill>
                  <bgColor rgb="FFFF0000"/>
                </patternFill>
              </fill>
            </x14:dxf>
          </x14:cfRule>
          <x14:cfRule type="expression" priority="45" id="{A603C5E6-6305-43A7-859A-33B53C7EF79C}">
            <xm:f>S15=Asetukset!$H$13</xm:f>
            <x14:dxf>
              <fill>
                <patternFill>
                  <bgColor rgb="FFFF6600"/>
                </patternFill>
              </fill>
            </x14:dxf>
          </x14:cfRule>
          <x14:cfRule type="expression" priority="46" id="{AADE0863-75D4-482D-B951-340A6FC171AA}">
            <xm:f>S15=Asetukset!$H$12</xm:f>
            <x14:dxf>
              <fill>
                <patternFill>
                  <bgColor theme="7" tint="0.39994506668294322"/>
                </patternFill>
              </fill>
            </x14:dxf>
          </x14:cfRule>
          <x14:cfRule type="expression" priority="47" id="{933CD4E1-648B-4C20-A258-479539182F28}">
            <xm:f>S15=Asetukset!$H$11</xm:f>
            <x14:dxf>
              <fill>
                <patternFill>
                  <bgColor rgb="FFFF99FF"/>
                </patternFill>
              </fill>
            </x14:dxf>
          </x14:cfRule>
          <x14:cfRule type="expression" priority="48" id="{F9FE8AB8-1FE8-424A-AAEF-3ED9B4B61CDF}">
            <xm:f>S15=Asetukset!$H$10</xm:f>
            <x14:dxf>
              <fill>
                <patternFill>
                  <bgColor theme="8" tint="0.39994506668294322"/>
                </patternFill>
              </fill>
            </x14:dxf>
          </x14:cfRule>
          <x14:cfRule type="expression" priority="49" id="{71C93073-47A3-4B73-B9DF-95C4117A851A}">
            <xm:f>S15=Asetukset!$H$9</xm:f>
            <x14:dxf>
              <fill>
                <patternFill>
                  <bgColor rgb="FFFFFF99"/>
                </patternFill>
              </fill>
            </x14:dxf>
          </x14:cfRule>
          <x14:cfRule type="expression" priority="50" id="{0719CB86-0401-4556-97EA-26E30A53BDFD}">
            <xm:f>S15=Asetukset!$H$8</xm:f>
            <x14:dxf>
              <fill>
                <patternFill>
                  <bgColor theme="9" tint="0.59996337778862885"/>
                </patternFill>
              </fill>
            </x14:dxf>
          </x14:cfRule>
          <xm:sqref>Q16:R18</xm:sqref>
        </x14:conditionalFormatting>
        <x14:conditionalFormatting xmlns:xm="http://schemas.microsoft.com/office/excel/2006/main">
          <x14:cfRule type="expression" priority="43" id="{1C92C201-920E-42FA-A12E-FE07BAA68013}">
            <xm:f>S15=Asetukset!$H$7</xm:f>
            <x14:dxf>
              <fill>
                <patternFill>
                  <bgColor theme="0"/>
                </patternFill>
              </fill>
            </x14:dxf>
          </x14:cfRule>
          <xm:sqref>Q16:R18</xm:sqref>
        </x14:conditionalFormatting>
        <x14:conditionalFormatting xmlns:xm="http://schemas.microsoft.com/office/excel/2006/main">
          <x14:cfRule type="cellIs" priority="36" operator="equal" id="{59E1EAE9-0C20-48FB-9E0E-EA9E184F3F31}">
            <xm:f>Asetukset!$H$11</xm:f>
            <x14:dxf>
              <fill>
                <patternFill>
                  <bgColor rgb="FFFF99FF"/>
                </patternFill>
              </fill>
            </x14:dxf>
          </x14:cfRule>
          <x14:cfRule type="cellIs" priority="37" operator="equal" id="{FB48E7E9-A933-4AD5-92EF-EE60EDF26E9C}">
            <xm:f>Asetukset!$H$10</xm:f>
            <x14:dxf>
              <fill>
                <patternFill>
                  <bgColor theme="8" tint="0.39994506668294322"/>
                </patternFill>
              </fill>
            </x14:dxf>
          </x14:cfRule>
          <xm:sqref>S15</xm:sqref>
        </x14:conditionalFormatting>
        <x14:conditionalFormatting xmlns:xm="http://schemas.microsoft.com/office/excel/2006/main">
          <x14:cfRule type="cellIs" priority="38" operator="equal" id="{7912E684-1A11-415F-83EF-DC95FF97E8E1}">
            <xm:f>Asetukset!$H$14</xm:f>
            <x14:dxf>
              <font>
                <color rgb="FFFFCCFF"/>
              </font>
              <fill>
                <patternFill>
                  <bgColor rgb="FFFF0000"/>
                </patternFill>
              </fill>
            </x14:dxf>
          </x14:cfRule>
          <x14:cfRule type="cellIs" priority="39" operator="equal" id="{2A6B1BBB-B992-4F1A-805D-760F5AFC0B1D}">
            <xm:f>Asetukset!$H$13</xm:f>
            <x14:dxf>
              <fill>
                <patternFill>
                  <bgColor rgb="FFFF6600"/>
                </patternFill>
              </fill>
            </x14:dxf>
          </x14:cfRule>
          <x14:cfRule type="cellIs" priority="40" operator="equal" id="{10AE9BBE-4847-49C9-8ED1-43F338ADA272}">
            <xm:f>Asetukset!$H$12</xm:f>
            <x14:dxf>
              <fill>
                <patternFill>
                  <bgColor theme="7" tint="0.39994506668294322"/>
                </patternFill>
              </fill>
            </x14:dxf>
          </x14:cfRule>
          <x14:cfRule type="cellIs" priority="41" operator="equal" id="{C276D9A4-C2BF-45E3-8FDD-1C02A208348F}">
            <xm:f>Asetukset!$H$9</xm:f>
            <x14:dxf>
              <fill>
                <patternFill>
                  <bgColor rgb="FFFFFF99"/>
                </patternFill>
              </fill>
            </x14:dxf>
          </x14:cfRule>
          <x14:cfRule type="cellIs" priority="42" operator="equal" id="{42C5EC8B-3645-4950-A332-1625D9D0DAC6}">
            <xm:f>Asetukset!$H$8</xm:f>
            <x14:dxf>
              <fill>
                <patternFill>
                  <bgColor theme="9" tint="0.59996337778862885"/>
                </patternFill>
              </fill>
            </x14:dxf>
          </x14:cfRule>
          <xm:sqref>S15</xm:sqref>
        </x14:conditionalFormatting>
        <x14:conditionalFormatting xmlns:xm="http://schemas.microsoft.com/office/excel/2006/main">
          <x14:cfRule type="cellIs" priority="35" operator="equal" id="{12BB5A1A-8223-40D5-85B7-D22824539131}">
            <xm:f>Asetukset!$H$7</xm:f>
            <x14:dxf>
              <fill>
                <patternFill>
                  <bgColor theme="0"/>
                </patternFill>
              </fill>
            </x14:dxf>
          </x14:cfRule>
          <xm:sqref>S15</xm:sqref>
        </x14:conditionalFormatting>
        <x14:conditionalFormatting xmlns:xm="http://schemas.microsoft.com/office/excel/2006/main">
          <x14:cfRule type="expression" priority="33" id="{1284502E-198B-49A1-969F-226775725AAB}">
            <xm:f>R21=Asetukset!$H$33</xm:f>
            <x14:dxf>
              <fill>
                <patternFill>
                  <bgColor rgb="FFD3FFA7"/>
                </patternFill>
              </fill>
            </x14:dxf>
          </x14:cfRule>
          <xm:sqref>R20</xm:sqref>
        </x14:conditionalFormatting>
        <x14:conditionalFormatting xmlns:xm="http://schemas.microsoft.com/office/excel/2006/main">
          <x14:cfRule type="cellIs" priority="34" operator="equal" id="{20ACA329-EF83-4A8A-AD8B-9082D0E90991}">
            <xm:f>Asetukset!$H$33</xm:f>
            <x14:dxf>
              <font>
                <color theme="9" tint="-0.24994659260841701"/>
              </font>
              <fill>
                <patternFill>
                  <bgColor rgb="FF99FF33"/>
                </patternFill>
              </fill>
            </x14:dxf>
          </x14:cfRule>
          <xm:sqref>R21</xm:sqref>
        </x14:conditionalFormatting>
        <x14:conditionalFormatting xmlns:xm="http://schemas.microsoft.com/office/excel/2006/main">
          <x14:cfRule type="expression" priority="32" id="{2013D16B-FBD4-4375-A0E6-5C72F384EF7E}">
            <xm:f>R21=Asetukset!$H$33</xm:f>
            <x14:dxf>
              <font>
                <color theme="9" tint="-0.24994659260841701"/>
              </font>
              <fill>
                <patternFill>
                  <bgColor rgb="FF99FF33"/>
                </patternFill>
              </fill>
            </x14:dxf>
          </x14:cfRule>
          <xm:sqref>Q20</xm:sqref>
        </x14:conditionalFormatting>
        <x14:conditionalFormatting xmlns:xm="http://schemas.microsoft.com/office/excel/2006/main">
          <x14:cfRule type="expression" priority="31" id="{07A7DE9E-FD52-413F-96E3-7589BB065DC7}">
            <xm:f>R21=Asetukset!$H$33</xm:f>
            <x14:dxf>
              <font>
                <color theme="9" tint="-0.24994659260841701"/>
              </font>
              <fill>
                <patternFill>
                  <bgColor rgb="FF99FF33"/>
                </patternFill>
              </fill>
            </x14:dxf>
          </x14:cfRule>
          <xm:sqref>S20</xm:sqref>
        </x14:conditionalFormatting>
        <x14:conditionalFormatting xmlns:xm="http://schemas.microsoft.com/office/excel/2006/main">
          <x14:cfRule type="expression" priority="30" id="{31BAD296-0328-4743-BE29-F507933CC590}">
            <xm:f>R21=Asetukset!$H$33</xm:f>
            <x14:dxf>
              <font>
                <color theme="9" tint="-0.24994659260841701"/>
              </font>
              <fill>
                <patternFill>
                  <bgColor rgb="FF99FF33"/>
                </patternFill>
              </fill>
            </x14:dxf>
          </x14:cfRule>
          <xm:sqref>Q21</xm:sqref>
        </x14:conditionalFormatting>
        <x14:conditionalFormatting xmlns:xm="http://schemas.microsoft.com/office/excel/2006/main">
          <x14:cfRule type="expression" priority="51" id="{B77FDD85-4250-49CC-859D-9E88B7BCA869}">
            <xm:f>Z15=Asetukset!$H$14</xm:f>
            <x14:dxf>
              <fill>
                <patternFill>
                  <bgColor rgb="FFFF0000"/>
                </patternFill>
              </fill>
            </x14:dxf>
          </x14:cfRule>
          <x14:cfRule type="expression" priority="52" id="{06A8D1F7-D20C-4406-B724-F834A8EC4577}">
            <xm:f>Z15=Asetukset!$H$13</xm:f>
            <x14:dxf>
              <fill>
                <patternFill>
                  <bgColor rgb="FFFF6600"/>
                </patternFill>
              </fill>
            </x14:dxf>
          </x14:cfRule>
          <x14:cfRule type="expression" priority="53" id="{07229C45-8A7D-43F4-8490-0AA81807AE98}">
            <xm:f>Z15=Asetukset!$H$12</xm:f>
            <x14:dxf>
              <fill>
                <patternFill>
                  <bgColor theme="7" tint="0.39994506668294322"/>
                </patternFill>
              </fill>
            </x14:dxf>
          </x14:cfRule>
          <x14:cfRule type="expression" priority="54" id="{E3D12DD9-8AF2-49C4-AD0B-AFB4271AF76A}">
            <xm:f>Z15=Asetukset!$H$11</xm:f>
            <x14:dxf>
              <fill>
                <patternFill>
                  <bgColor rgb="FFFF99FF"/>
                </patternFill>
              </fill>
            </x14:dxf>
          </x14:cfRule>
          <x14:cfRule type="expression" priority="55" id="{BC7B7E30-7CFA-468A-8637-0108EB63C96F}">
            <xm:f>Z15=Asetukset!$H$10</xm:f>
            <x14:dxf>
              <fill>
                <patternFill>
                  <bgColor theme="8" tint="0.39994506668294322"/>
                </patternFill>
              </fill>
            </x14:dxf>
          </x14:cfRule>
          <x14:cfRule type="expression" priority="56" id="{5DEF5A44-F9E5-45A4-9E28-B46962FB5650}">
            <xm:f>Z15=Asetukset!$H$9</xm:f>
            <x14:dxf>
              <fill>
                <patternFill>
                  <bgColor rgb="FFFFFF99"/>
                </patternFill>
              </fill>
            </x14:dxf>
          </x14:cfRule>
          <x14:cfRule type="expression" priority="57" id="{CDF8379E-5BAF-4051-9846-9D47035E560C}">
            <xm:f>Z15=Asetukset!$H$8</xm:f>
            <x14:dxf>
              <fill>
                <patternFill>
                  <bgColor theme="9" tint="0.59996337778862885"/>
                </patternFill>
              </fill>
            </x14:dxf>
          </x14:cfRule>
          <xm:sqref>S16:S18</xm:sqref>
        </x14:conditionalFormatting>
        <x14:conditionalFormatting xmlns:xm="http://schemas.microsoft.com/office/excel/2006/main">
          <x14:cfRule type="expression" priority="58" id="{CF17EF77-3057-49E0-8DAD-8807EBCC6238}">
            <xm:f>Z15=Asetukset!$H$7</xm:f>
            <x14:dxf>
              <fill>
                <patternFill>
                  <bgColor theme="0"/>
                </patternFill>
              </fill>
            </x14:dxf>
          </x14:cfRule>
          <xm:sqref>S16:S18</xm:sqref>
        </x14:conditionalFormatting>
        <x14:conditionalFormatting xmlns:xm="http://schemas.microsoft.com/office/excel/2006/main">
          <x14:cfRule type="expression" priority="15" id="{065C45A3-F989-42B0-A72A-C45358CC36F6}">
            <xm:f>N26=Asetukset!$H$14</xm:f>
            <x14:dxf>
              <fill>
                <patternFill>
                  <bgColor rgb="FFFF0000"/>
                </patternFill>
              </fill>
            </x14:dxf>
          </x14:cfRule>
          <x14:cfRule type="expression" priority="16" id="{FCDF867E-0BED-453E-ACF9-9782A049F436}">
            <xm:f>N26=Asetukset!$H$13</xm:f>
            <x14:dxf>
              <fill>
                <patternFill>
                  <bgColor rgb="FFFF6600"/>
                </patternFill>
              </fill>
            </x14:dxf>
          </x14:cfRule>
          <x14:cfRule type="expression" priority="17" id="{B3338A60-F588-4EEB-8644-B4A3CBAD414E}">
            <xm:f>N26=Asetukset!$H$12</xm:f>
            <x14:dxf>
              <fill>
                <patternFill>
                  <bgColor theme="7" tint="0.39994506668294322"/>
                </patternFill>
              </fill>
            </x14:dxf>
          </x14:cfRule>
          <x14:cfRule type="expression" priority="18" id="{80E402BC-5D1F-42B4-9321-3A9EA92EE208}">
            <xm:f>N26=Asetukset!$H$11</xm:f>
            <x14:dxf>
              <fill>
                <patternFill>
                  <bgColor rgb="FFFF99FF"/>
                </patternFill>
              </fill>
            </x14:dxf>
          </x14:cfRule>
          <x14:cfRule type="expression" priority="19" id="{BD27F023-CBF7-4348-9F7A-17451AABDBF2}">
            <xm:f>N26=Asetukset!$H$10</xm:f>
            <x14:dxf>
              <fill>
                <patternFill>
                  <bgColor theme="8" tint="0.39994506668294322"/>
                </patternFill>
              </fill>
            </x14:dxf>
          </x14:cfRule>
          <x14:cfRule type="expression" priority="20" id="{182825F8-17A7-48FE-910D-4859B0A329E7}">
            <xm:f>N26=Asetukset!$H$9</xm:f>
            <x14:dxf>
              <fill>
                <patternFill>
                  <bgColor rgb="FFFFFF99"/>
                </patternFill>
              </fill>
            </x14:dxf>
          </x14:cfRule>
          <x14:cfRule type="expression" priority="21" id="{0D83BEEC-62BD-4079-A79B-3C10E82092A9}">
            <xm:f>N26=Asetukset!$H$8</xm:f>
            <x14:dxf>
              <fill>
                <patternFill>
                  <bgColor theme="9" tint="0.59996337778862885"/>
                </patternFill>
              </fill>
            </x14:dxf>
          </x14:cfRule>
          <xm:sqref>L27:M29</xm:sqref>
        </x14:conditionalFormatting>
        <x14:conditionalFormatting xmlns:xm="http://schemas.microsoft.com/office/excel/2006/main">
          <x14:cfRule type="expression" priority="14" id="{56008CE5-FF69-44ED-B8F0-A2ADEC07FD9C}">
            <xm:f>N26=Asetukset!$H$7</xm:f>
            <x14:dxf>
              <fill>
                <patternFill>
                  <bgColor theme="0"/>
                </patternFill>
              </fill>
            </x14:dxf>
          </x14:cfRule>
          <xm:sqref>L27:M29</xm:sqref>
        </x14:conditionalFormatting>
        <x14:conditionalFormatting xmlns:xm="http://schemas.microsoft.com/office/excel/2006/main">
          <x14:cfRule type="cellIs" priority="7" operator="equal" id="{89BC3C0C-DBC6-47BB-95EC-27A30A5BDC4F}">
            <xm:f>Asetukset!$H$11</xm:f>
            <x14:dxf>
              <fill>
                <patternFill>
                  <bgColor rgb="FFFF99FF"/>
                </patternFill>
              </fill>
            </x14:dxf>
          </x14:cfRule>
          <x14:cfRule type="cellIs" priority="8" operator="equal" id="{D083869D-6836-4329-B461-4E6299EE2B55}">
            <xm:f>Asetukset!$H$10</xm:f>
            <x14:dxf>
              <fill>
                <patternFill>
                  <bgColor theme="8" tint="0.39994506668294322"/>
                </patternFill>
              </fill>
            </x14:dxf>
          </x14:cfRule>
          <xm:sqref>N26</xm:sqref>
        </x14:conditionalFormatting>
        <x14:conditionalFormatting xmlns:xm="http://schemas.microsoft.com/office/excel/2006/main">
          <x14:cfRule type="cellIs" priority="9" operator="equal" id="{460140EC-FB47-42CA-9CF0-08DC72AF617C}">
            <xm:f>Asetukset!$H$14</xm:f>
            <x14:dxf>
              <font>
                <color rgb="FFFFCCFF"/>
              </font>
              <fill>
                <patternFill>
                  <bgColor rgb="FFFF0000"/>
                </patternFill>
              </fill>
            </x14:dxf>
          </x14:cfRule>
          <x14:cfRule type="cellIs" priority="10" operator="equal" id="{B836CBB5-0528-4C7F-8117-1CB31E78CEDF}">
            <xm:f>Asetukset!$H$13</xm:f>
            <x14:dxf>
              <fill>
                <patternFill>
                  <bgColor rgb="FFFF6600"/>
                </patternFill>
              </fill>
            </x14:dxf>
          </x14:cfRule>
          <x14:cfRule type="cellIs" priority="11" operator="equal" id="{485AFF4A-68AD-4FB4-B175-8900E5657A60}">
            <xm:f>Asetukset!$H$12</xm:f>
            <x14:dxf>
              <fill>
                <patternFill>
                  <bgColor theme="7" tint="0.39994506668294322"/>
                </patternFill>
              </fill>
            </x14:dxf>
          </x14:cfRule>
          <x14:cfRule type="cellIs" priority="12" operator="equal" id="{C57E3EA8-D82E-482D-9217-955E18291DB1}">
            <xm:f>Asetukset!$H$9</xm:f>
            <x14:dxf>
              <fill>
                <patternFill>
                  <bgColor rgb="FFFFFF99"/>
                </patternFill>
              </fill>
            </x14:dxf>
          </x14:cfRule>
          <x14:cfRule type="cellIs" priority="13" operator="equal" id="{C79888A0-ABED-4435-8670-8AE85C08D081}">
            <xm:f>Asetukset!$H$8</xm:f>
            <x14:dxf>
              <fill>
                <patternFill>
                  <bgColor theme="9" tint="0.59996337778862885"/>
                </patternFill>
              </fill>
            </x14:dxf>
          </x14:cfRule>
          <xm:sqref>N26</xm:sqref>
        </x14:conditionalFormatting>
        <x14:conditionalFormatting xmlns:xm="http://schemas.microsoft.com/office/excel/2006/main">
          <x14:cfRule type="cellIs" priority="6" operator="equal" id="{73DF0F9B-2146-494D-A755-5CC3847D5B7D}">
            <xm:f>Asetukset!$H$7</xm:f>
            <x14:dxf>
              <fill>
                <patternFill>
                  <bgColor theme="0"/>
                </patternFill>
              </fill>
            </x14:dxf>
          </x14:cfRule>
          <xm:sqref>N26</xm:sqref>
        </x14:conditionalFormatting>
        <x14:conditionalFormatting xmlns:xm="http://schemas.microsoft.com/office/excel/2006/main">
          <x14:cfRule type="expression" priority="4" id="{8E561C17-F568-4F90-AB62-51333749BEB5}">
            <xm:f>M32=Asetukset!$H$33</xm:f>
            <x14:dxf>
              <fill>
                <patternFill>
                  <bgColor rgb="FFD3FFA7"/>
                </patternFill>
              </fill>
            </x14:dxf>
          </x14:cfRule>
          <xm:sqref>M31</xm:sqref>
        </x14:conditionalFormatting>
        <x14:conditionalFormatting xmlns:xm="http://schemas.microsoft.com/office/excel/2006/main">
          <x14:cfRule type="cellIs" priority="5" operator="equal" id="{0A291F4E-E827-4181-B9EA-55F83E198B5C}">
            <xm:f>Asetukset!$H$33</xm:f>
            <x14:dxf>
              <font>
                <color theme="9" tint="-0.24994659260841701"/>
              </font>
              <fill>
                <patternFill>
                  <bgColor rgb="FF99FF33"/>
                </patternFill>
              </fill>
            </x14:dxf>
          </x14:cfRule>
          <xm:sqref>M32</xm:sqref>
        </x14:conditionalFormatting>
        <x14:conditionalFormatting xmlns:xm="http://schemas.microsoft.com/office/excel/2006/main">
          <x14:cfRule type="expression" priority="3" id="{01D21174-3AB2-4529-8C5F-03A6B1904F79}">
            <xm:f>M32=Asetukset!$H$33</xm:f>
            <x14:dxf>
              <font>
                <color theme="9" tint="-0.24994659260841701"/>
              </font>
              <fill>
                <patternFill>
                  <bgColor rgb="FF99FF33"/>
                </patternFill>
              </fill>
            </x14:dxf>
          </x14:cfRule>
          <xm:sqref>L31</xm:sqref>
        </x14:conditionalFormatting>
        <x14:conditionalFormatting xmlns:xm="http://schemas.microsoft.com/office/excel/2006/main">
          <x14:cfRule type="expression" priority="2" id="{F17A2CD6-E3CB-483A-A467-8850B8B216A2}">
            <xm:f>M32=Asetukset!$H$33</xm:f>
            <x14:dxf>
              <font>
                <color theme="9" tint="-0.24994659260841701"/>
              </font>
              <fill>
                <patternFill>
                  <bgColor rgb="FF99FF33"/>
                </patternFill>
              </fill>
            </x14:dxf>
          </x14:cfRule>
          <xm:sqref>N31</xm:sqref>
        </x14:conditionalFormatting>
        <x14:conditionalFormatting xmlns:xm="http://schemas.microsoft.com/office/excel/2006/main">
          <x14:cfRule type="expression" priority="1" id="{A8B0196A-CA0A-4E87-840B-F7268BEF8D2A}">
            <xm:f>M32=Asetukset!$H$33</xm:f>
            <x14:dxf>
              <font>
                <color theme="9" tint="-0.24994659260841701"/>
              </font>
              <fill>
                <patternFill>
                  <bgColor rgb="FF99FF33"/>
                </patternFill>
              </fill>
            </x14:dxf>
          </x14:cfRule>
          <xm:sqref>L32</xm:sqref>
        </x14:conditionalFormatting>
        <x14:conditionalFormatting xmlns:xm="http://schemas.microsoft.com/office/excel/2006/main">
          <x14:cfRule type="expression" priority="22" id="{B4A0EEBC-87B1-4BCC-A6FD-AC7AC225C4EF}">
            <xm:f>U26=Asetukset!$H$14</xm:f>
            <x14:dxf>
              <fill>
                <patternFill>
                  <bgColor rgb="FFFF0000"/>
                </patternFill>
              </fill>
            </x14:dxf>
          </x14:cfRule>
          <x14:cfRule type="expression" priority="23" id="{A32B0356-628E-404B-82F2-876566B9144B}">
            <xm:f>U26=Asetukset!$H$13</xm:f>
            <x14:dxf>
              <fill>
                <patternFill>
                  <bgColor rgb="FFFF6600"/>
                </patternFill>
              </fill>
            </x14:dxf>
          </x14:cfRule>
          <x14:cfRule type="expression" priority="24" id="{FD89FE2D-3CF5-4E83-84F0-AEB99830A559}">
            <xm:f>U26=Asetukset!$H$12</xm:f>
            <x14:dxf>
              <fill>
                <patternFill>
                  <bgColor theme="7" tint="0.39994506668294322"/>
                </patternFill>
              </fill>
            </x14:dxf>
          </x14:cfRule>
          <x14:cfRule type="expression" priority="25" id="{3456AB42-44E9-46C5-8668-44B4FF72F5B8}">
            <xm:f>U26=Asetukset!$H$11</xm:f>
            <x14:dxf>
              <fill>
                <patternFill>
                  <bgColor rgb="FFFF99FF"/>
                </patternFill>
              </fill>
            </x14:dxf>
          </x14:cfRule>
          <x14:cfRule type="expression" priority="26" id="{9D702D26-3EA6-4EAD-B656-3434449A3818}">
            <xm:f>U26=Asetukset!$H$10</xm:f>
            <x14:dxf>
              <fill>
                <patternFill>
                  <bgColor theme="8" tint="0.39994506668294322"/>
                </patternFill>
              </fill>
            </x14:dxf>
          </x14:cfRule>
          <x14:cfRule type="expression" priority="27" id="{73CAF1A5-0F18-49FF-9D7E-F8A8B31196CA}">
            <xm:f>U26=Asetukset!$H$9</xm:f>
            <x14:dxf>
              <fill>
                <patternFill>
                  <bgColor rgb="FFFFFF99"/>
                </patternFill>
              </fill>
            </x14:dxf>
          </x14:cfRule>
          <x14:cfRule type="expression" priority="28" id="{8F2A5510-82F0-40A0-99C8-58311DA62DFB}">
            <xm:f>U26=Asetukset!$H$8</xm:f>
            <x14:dxf>
              <fill>
                <patternFill>
                  <bgColor theme="9" tint="0.59996337778862885"/>
                </patternFill>
              </fill>
            </x14:dxf>
          </x14:cfRule>
          <xm:sqref>N27:N29</xm:sqref>
        </x14:conditionalFormatting>
        <x14:conditionalFormatting xmlns:xm="http://schemas.microsoft.com/office/excel/2006/main">
          <x14:cfRule type="expression" priority="29" id="{C63C615A-C0A6-4F31-8D0E-A0B2DE9D905C}">
            <xm:f>U26=Asetukset!$H$7</xm:f>
            <x14:dxf>
              <fill>
                <patternFill>
                  <bgColor theme="0"/>
                </patternFill>
              </fill>
            </x14:dxf>
          </x14:cfRule>
          <xm:sqref>N27:N29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Asetukset!$H$7:$H$11</xm:f>
          </x14:formula1>
          <xm:sqref>I5 N5 AC5 X5 S5</xm:sqref>
        </x14:dataValidation>
        <x14:dataValidation type="list" allowBlank="1" showInputMessage="1" showErrorMessage="1">
          <x14:formula1>
            <xm:f>Asetukset!$H$7:$H$14</xm:f>
          </x14:formula1>
          <xm:sqref>AC59 I92 I70 X26 N70 AC48 I136 I158 S37 I48 I59 I169 I81 S26 I114 I147 N48 AC70 N37 S15 N92 AC15 S92 AH37 N81 I15 I191 N15 I180 I26 S48 I103 N26 I37 S70 S59 S81 X15 AC37 X37 N59 I125 AH26 AH15 AH59 AH48 AH70 AC26 AM37 AM26 AM15 AM59 AM48 AM70</xm:sqref>
        </x14:dataValidation>
        <x14:dataValidation type="list" allowBlank="1" showInputMessage="1" showErrorMessage="1">
          <x14:formula1>
            <xm:f>Asetukset!$H$33:$H$34</xm:f>
          </x14:formula1>
          <xm:sqref>AB65 H21 H197 AG43 AB54 W32 M76 H76 M54 H54 H65 H164 H98 H142 H175 R43 H87 AB76 M98 R32 R98 H120 H153 R21 M87 M43 AB21 M21 H186 H32 R54 H109 M32 H43 R76 R65 R87 W21 AB43 W43 M65 H131 AG32 AG21 AG65 AG54 AG76 AB32 AL43 AL32 AL21 AL65 AL54 AL76</xm:sqref>
        </x14:dataValidation>
        <x14:dataValidation type="list" allowBlank="1" showInputMessage="1" showErrorMessage="1">
          <x14:formula1>
            <xm:f>Asetukset!$H$27:$H$30</xm:f>
          </x14:formula1>
          <xm:sqref>AC64 I20 I97 I196 AH42 AC53 X31 N75 I75 N53 I53 I64 I163 I108 I141 I174 S42 I86 AC75 N97 S31 S97 I119 I152 S20 N86 N42 AC20 N20 I185 I31 S53 D5 N31 I42 S75 S64 S86 X20 AC42 X42 N64 I130 AH31 AH20 AH64 AH53 AH75 AC31 AM42 AM31 AM20 AM64 AM53 AM75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8"/>
  <sheetViews>
    <sheetView workbookViewId="0">
      <selection activeCell="C6" sqref="C6"/>
    </sheetView>
  </sheetViews>
  <sheetFormatPr defaultColWidth="8.81640625" defaultRowHeight="14" x14ac:dyDescent="0.3"/>
  <cols>
    <col min="1" max="1" width="8.81640625" style="3"/>
    <col min="2" max="2" width="2.1796875" style="3" customWidth="1"/>
    <col min="3" max="3" width="22.1796875" style="3" customWidth="1"/>
    <col min="4" max="4" width="2.453125" style="3" customWidth="1"/>
    <col min="5" max="5" width="23" style="3" customWidth="1"/>
    <col min="6" max="6" width="6.81640625" style="3" customWidth="1"/>
    <col min="7" max="7" width="31.453125" style="3" customWidth="1"/>
    <col min="8" max="8" width="7.81640625" style="3" customWidth="1"/>
    <col min="9" max="9" width="26.453125" style="3" customWidth="1"/>
    <col min="10" max="10" width="2.81640625" style="3" customWidth="1"/>
    <col min="11" max="11" width="26.453125" style="3" customWidth="1"/>
    <col min="12" max="16384" width="8.81640625" style="3"/>
  </cols>
  <sheetData>
    <row r="1" spans="2:20" s="16" customFormat="1" ht="27" customHeight="1" x14ac:dyDescent="0.35">
      <c r="B1" s="142" t="s">
        <v>128</v>
      </c>
      <c r="D1" s="18"/>
      <c r="E1" s="17"/>
      <c r="F1" s="18"/>
      <c r="G1" s="18"/>
      <c r="H1" s="18"/>
      <c r="I1" s="146" t="s">
        <v>84</v>
      </c>
      <c r="J1" s="146"/>
      <c r="K1" s="146"/>
      <c r="L1" s="17"/>
      <c r="M1" s="18"/>
      <c r="N1" s="18"/>
      <c r="O1" s="18"/>
      <c r="P1" s="18"/>
      <c r="Q1" s="18"/>
      <c r="R1" s="18"/>
      <c r="S1" s="18"/>
      <c r="T1" s="18"/>
    </row>
    <row r="2" spans="2:20" s="16" customFormat="1" ht="39" customHeight="1" x14ac:dyDescent="0.35">
      <c r="B2" s="28" t="s">
        <v>61</v>
      </c>
      <c r="D2" s="18"/>
      <c r="F2" s="18"/>
      <c r="G2" s="18"/>
      <c r="H2" s="18"/>
      <c r="I2" s="146"/>
      <c r="J2" s="146"/>
      <c r="K2" s="146"/>
      <c r="M2" s="18"/>
      <c r="N2" s="18"/>
      <c r="O2" s="18"/>
      <c r="P2" s="18"/>
      <c r="Q2" s="18"/>
      <c r="R2" s="18"/>
      <c r="S2" s="18"/>
      <c r="T2" s="18"/>
    </row>
    <row r="4" spans="2:20" s="5" customFormat="1" ht="20" x14ac:dyDescent="0.4">
      <c r="C4" s="6" t="s">
        <v>75</v>
      </c>
      <c r="D4" s="6"/>
      <c r="E4" s="6" t="s">
        <v>10</v>
      </c>
      <c r="F4" s="6"/>
      <c r="G4" s="6" t="s">
        <v>11</v>
      </c>
      <c r="H4" s="6"/>
      <c r="I4" s="6" t="s">
        <v>12</v>
      </c>
      <c r="J4" s="6"/>
      <c r="K4" s="6" t="s">
        <v>13</v>
      </c>
    </row>
    <row r="5" spans="2:20" ht="4" customHeight="1" x14ac:dyDescent="0.3"/>
    <row r="6" spans="2:20" ht="28" x14ac:dyDescent="0.3">
      <c r="C6" s="87"/>
      <c r="E6" s="87"/>
      <c r="G6" s="141" t="str">
        <f>'Arvovirtakartta-tuleva'!F5&amp;". "&amp;'Arvovirtakartta-tuleva'!F6</f>
        <v>1. Valitaan ja valmistellaan palvelut asiakkaalle</v>
      </c>
      <c r="I6" s="87"/>
      <c r="K6" s="87"/>
    </row>
    <row r="7" spans="2:20" x14ac:dyDescent="0.3">
      <c r="C7" s="5"/>
      <c r="G7" s="101"/>
    </row>
    <row r="8" spans="2:20" x14ac:dyDescent="0.3">
      <c r="C8" s="87"/>
      <c r="E8" s="87"/>
      <c r="G8" s="141" t="str">
        <f>'Arvovirtakartta-tuleva'!K5&amp;". "&amp;'Arvovirtakartta-tuleva'!K6</f>
        <v>2. Tehdään palvelun varaus</v>
      </c>
      <c r="I8" s="87"/>
      <c r="K8" s="87"/>
    </row>
    <row r="9" spans="2:20" x14ac:dyDescent="0.3">
      <c r="G9" s="101"/>
    </row>
    <row r="10" spans="2:20" x14ac:dyDescent="0.3">
      <c r="C10" s="87"/>
      <c r="E10" s="87"/>
      <c r="G10" s="141" t="str">
        <f>'Arvovirtakartta-tuleva'!P5&amp;". "&amp;'Arvovirtakartta-tuleva'!P6</f>
        <v>3. Kuvaa tässä mitä tapahtuu</v>
      </c>
      <c r="I10" s="87"/>
      <c r="K10" s="87"/>
    </row>
    <row r="11" spans="2:20" x14ac:dyDescent="0.3">
      <c r="G11" s="101"/>
    </row>
    <row r="12" spans="2:20" x14ac:dyDescent="0.3">
      <c r="C12" s="87"/>
      <c r="E12" s="87"/>
      <c r="G12" s="141" t="str">
        <f>'Arvovirtakartta-tuleva'!U5&amp;". "&amp;'Arvovirtakartta-tuleva'!U6</f>
        <v xml:space="preserve">Liitä tähän uusi prosessiaskel. </v>
      </c>
      <c r="I12" s="87"/>
      <c r="K12" s="87"/>
    </row>
    <row r="13" spans="2:20" x14ac:dyDescent="0.3">
      <c r="G13" s="101"/>
    </row>
    <row r="14" spans="2:20" x14ac:dyDescent="0.3">
      <c r="C14" s="87"/>
      <c r="E14" s="87"/>
      <c r="G14" s="141" t="str">
        <f>'Arvovirtakartta-tuleva'!Z5&amp;". "&amp;'Arvovirtakartta-tuleva'!Z6</f>
        <v xml:space="preserve">Liitä tähän uusi prosessiaskel. </v>
      </c>
      <c r="I14" s="87"/>
      <c r="K14" s="87"/>
    </row>
    <row r="15" spans="2:20" x14ac:dyDescent="0.3">
      <c r="G15" s="101"/>
    </row>
    <row r="16" spans="2:20" x14ac:dyDescent="0.3">
      <c r="C16" s="87"/>
      <c r="E16" s="87"/>
      <c r="G16" s="141" t="str">
        <f>'Arvovirtakartta-tuleva'!AE5&amp;". "&amp;'Arvovirtakartta-tuleva'!AE6</f>
        <v xml:space="preserve">Liitä tähän uusi prosessiaskel. </v>
      </c>
      <c r="I16" s="87"/>
      <c r="K16" s="87"/>
    </row>
    <row r="17" spans="3:11" x14ac:dyDescent="0.3">
      <c r="G17" s="101"/>
    </row>
    <row r="18" spans="3:11" x14ac:dyDescent="0.3">
      <c r="C18" s="87"/>
      <c r="E18" s="87"/>
      <c r="G18" s="141" t="str">
        <f>'Arvovirtakartta-tuleva'!AJ5&amp;". "&amp;'Arvovirtakartta-tuleva'!AJ6</f>
        <v xml:space="preserve">Liitä tähän uusi prosessiaskel. </v>
      </c>
      <c r="I18" s="87"/>
      <c r="K18" s="87"/>
    </row>
    <row r="19" spans="3:11" x14ac:dyDescent="0.3">
      <c r="G19" s="101"/>
    </row>
    <row r="20" spans="3:11" x14ac:dyDescent="0.3">
      <c r="C20" s="87"/>
      <c r="E20" s="87"/>
      <c r="G20" s="141" t="str">
        <f>'Arvovirtakartta-tuleva'!AO5&amp;". "&amp;'Arvovirtakartta-tuleva'!AO6</f>
        <v xml:space="preserve">Liitä tähän uusi prosessiaskel. </v>
      </c>
      <c r="I20" s="87"/>
      <c r="K20" s="87"/>
    </row>
    <row r="21" spans="3:11" x14ac:dyDescent="0.3">
      <c r="G21" s="101"/>
    </row>
    <row r="22" spans="3:11" x14ac:dyDescent="0.3">
      <c r="C22" s="87"/>
      <c r="E22" s="87"/>
      <c r="G22" s="141" t="str">
        <f>'Arvovirtakartta-tuleva'!AT5&amp;". "&amp;'Arvovirtakartta-tuleva'!AT6</f>
        <v xml:space="preserve">Liitä tähän uusi prosessiaskel. </v>
      </c>
      <c r="I22" s="87"/>
      <c r="K22" s="87"/>
    </row>
    <row r="23" spans="3:11" x14ac:dyDescent="0.3">
      <c r="G23" s="101"/>
    </row>
    <row r="24" spans="3:11" x14ac:dyDescent="0.3">
      <c r="C24" s="87"/>
      <c r="E24" s="87"/>
      <c r="G24" s="141" t="str">
        <f>'Arvovirtakartta-tuleva'!AY5&amp;". "&amp;'Arvovirtakartta-tuleva'!AY6</f>
        <v xml:space="preserve">Liitä tähän uusi prosessiaskel. </v>
      </c>
      <c r="I24" s="87"/>
      <c r="K24" s="87"/>
    </row>
    <row r="25" spans="3:11" x14ac:dyDescent="0.3">
      <c r="G25" s="101"/>
    </row>
    <row r="26" spans="3:11" x14ac:dyDescent="0.3">
      <c r="C26" s="87"/>
      <c r="E26" s="87"/>
      <c r="G26" s="141" t="str">
        <f>'Arvovirtakartta-tuleva'!BD5&amp;". "&amp;'Arvovirtakartta-tuleva'!BD6</f>
        <v xml:space="preserve">Liitä tähän uusi prosessiaskel. </v>
      </c>
      <c r="I26" s="87"/>
      <c r="K26" s="87"/>
    </row>
    <row r="27" spans="3:11" x14ac:dyDescent="0.3">
      <c r="G27" s="101"/>
    </row>
    <row r="28" spans="3:11" x14ac:dyDescent="0.3">
      <c r="C28" s="87"/>
      <c r="E28" s="87"/>
      <c r="G28" s="141" t="str">
        <f>'Arvovirtakartta-tuleva'!BI5&amp;". "&amp;'Arvovirtakartta-tuleva'!BI6</f>
        <v xml:space="preserve">Liitä tähän uusi prosessiaskel. </v>
      </c>
      <c r="I28" s="87"/>
      <c r="K28" s="87"/>
    </row>
    <row r="29" spans="3:11" x14ac:dyDescent="0.3">
      <c r="G29" s="101"/>
    </row>
    <row r="30" spans="3:11" x14ac:dyDescent="0.3">
      <c r="C30" s="87"/>
      <c r="E30" s="87"/>
      <c r="G30" s="141" t="str">
        <f>'Arvovirtakartta-tuleva'!BN5&amp;". "&amp;'Arvovirtakartta-tuleva'!BN6</f>
        <v xml:space="preserve">Liitä tähän uusi prosessiaskel. </v>
      </c>
      <c r="I30" s="87"/>
      <c r="K30" s="87"/>
    </row>
    <row r="31" spans="3:11" x14ac:dyDescent="0.3">
      <c r="G31" s="101"/>
    </row>
    <row r="32" spans="3:11" x14ac:dyDescent="0.3">
      <c r="C32" s="87"/>
      <c r="E32" s="87"/>
      <c r="G32" s="141" t="str">
        <f>'Arvovirtakartta-tuleva'!BS5&amp;". "&amp;'Arvovirtakartta-tuleva'!BS6</f>
        <v xml:space="preserve">Liitä tähän uusi prosessiaskel. </v>
      </c>
      <c r="I32" s="87"/>
      <c r="K32" s="87"/>
    </row>
    <row r="33" spans="2:11" x14ac:dyDescent="0.3">
      <c r="G33" s="101"/>
    </row>
    <row r="34" spans="2:11" x14ac:dyDescent="0.3">
      <c r="C34" s="87"/>
      <c r="E34" s="87"/>
      <c r="G34" s="141" t="str">
        <f>'Arvovirtakartta-tuleva'!BX5&amp;". "&amp;'Arvovirtakartta-tuleva'!BX6</f>
        <v xml:space="preserve">Liitä tähän uusi prosessiaskel. </v>
      </c>
      <c r="I34" s="87"/>
      <c r="K34" s="87"/>
    </row>
    <row r="35" spans="2:11" x14ac:dyDescent="0.3">
      <c r="G35" s="101"/>
    </row>
    <row r="36" spans="2:11" x14ac:dyDescent="0.3">
      <c r="C36" s="87"/>
      <c r="E36" s="87"/>
      <c r="G36" s="141" t="str">
        <f>'Arvovirtakartta-tuleva'!CC5&amp;". "&amp;'Arvovirtakartta-tuleva'!CC6</f>
        <v xml:space="preserve">Liitä tähän uusi prosessiaskel. </v>
      </c>
      <c r="I36" s="87"/>
      <c r="K36" s="87"/>
    </row>
    <row r="38" spans="2:11" x14ac:dyDescent="0.3">
      <c r="B38" s="3" t="s">
        <v>113</v>
      </c>
      <c r="D38" s="3" t="s">
        <v>114</v>
      </c>
      <c r="F38" s="3" t="s">
        <v>115</v>
      </c>
    </row>
  </sheetData>
  <sheetProtection sheet="1" objects="1" scenarios="1"/>
  <mergeCells count="1">
    <mergeCell ref="I1:K2"/>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332A2652-0EAB-4226-8282-24952BEF6126}">
            <xm:f>NOT(ISERROR(SEARCH("Liitä tähän uusi prosessiaskel",G6)))</xm:f>
            <xm:f>"Liitä tähän uusi prosessiaskel"</xm:f>
            <x14:dxf>
              <font>
                <color theme="0" tint="-4.9989318521683403E-2"/>
              </font>
            </x14:dxf>
          </x14:cfRule>
          <xm:sqref>G6:G7 G9:G36</xm:sqref>
        </x14:conditionalFormatting>
        <x14:conditionalFormatting xmlns:xm="http://schemas.microsoft.com/office/excel/2006/main">
          <x14:cfRule type="containsText" priority="1" operator="containsText" id="{C36C82B7-D584-432A-93B5-198EA21DFEAC}">
            <xm:f>NOT(ISERROR(SEARCH("Liitä tähän uusi prosessiaskel",G8)))</xm:f>
            <xm:f>"Liitä tähän uusi prosessiaskel"</xm:f>
            <x14:dxf>
              <font>
                <color theme="0" tint="-4.9989318521683403E-2"/>
              </font>
            </x14:dxf>
          </x14:cfRule>
          <xm:sqref>G8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G233"/>
  <sheetViews>
    <sheetView workbookViewId="0">
      <selection activeCell="D5" sqref="D5"/>
    </sheetView>
  </sheetViews>
  <sheetFormatPr defaultColWidth="8.81640625" defaultRowHeight="14" x14ac:dyDescent="0.3"/>
  <cols>
    <col min="1" max="1" width="11.81640625" style="19" customWidth="1"/>
    <col min="2" max="2" width="4.453125" style="3" customWidth="1"/>
    <col min="3" max="3" width="23.453125" style="3" customWidth="1"/>
    <col min="4" max="4" width="13.453125" style="3" customWidth="1"/>
    <col min="5" max="5" width="5" style="3" customWidth="1"/>
    <col min="6" max="6" width="5.1796875" style="3" customWidth="1"/>
    <col min="7" max="7" width="8.81640625" style="3"/>
    <col min="8" max="8" width="9.453125" style="3" customWidth="1"/>
    <col min="9" max="9" width="16.453125" style="3" customWidth="1"/>
    <col min="10" max="10" width="8.81640625" style="45"/>
    <col min="11" max="12" width="8.81640625" style="3"/>
    <col min="13" max="13" width="9.453125" style="3" customWidth="1"/>
    <col min="14" max="14" width="17.453125" style="3" customWidth="1"/>
    <col min="15" max="15" width="8.81640625" style="45"/>
    <col min="16" max="17" width="8.81640625" style="3"/>
    <col min="18" max="18" width="9.453125" style="3" customWidth="1"/>
    <col min="19" max="19" width="17.453125" style="3" customWidth="1"/>
    <col min="20" max="20" width="8.81640625" style="45"/>
    <col min="21" max="22" width="8.81640625" style="3"/>
    <col min="23" max="23" width="9.453125" style="3" customWidth="1"/>
    <col min="24" max="24" width="17.453125" style="3" customWidth="1"/>
    <col min="25" max="25" width="8.81640625" style="45"/>
    <col min="26" max="27" width="8.81640625" style="3"/>
    <col min="28" max="28" width="9.453125" style="3" customWidth="1"/>
    <col min="29" max="29" width="17.453125" style="3" customWidth="1"/>
    <col min="30" max="30" width="8.81640625" style="45"/>
    <col min="31" max="32" width="8.81640625" style="3"/>
    <col min="33" max="33" width="9.453125" style="3" customWidth="1"/>
    <col min="34" max="34" width="17.453125" style="3" customWidth="1"/>
    <col min="35" max="35" width="8.81640625" style="45"/>
    <col min="36" max="37" width="8.81640625" style="3"/>
    <col min="38" max="38" width="9.453125" style="3" customWidth="1"/>
    <col min="39" max="39" width="17.453125" style="3" customWidth="1"/>
    <col min="40" max="40" width="8.81640625" style="45"/>
    <col min="41" max="42" width="8.81640625" style="3"/>
    <col min="43" max="43" width="9.453125" style="3" customWidth="1"/>
    <col min="44" max="44" width="17.453125" style="3" customWidth="1"/>
    <col min="45" max="45" width="8.81640625" style="45"/>
    <col min="46" max="47" width="8.81640625" style="3"/>
    <col min="48" max="48" width="9.453125" style="3" customWidth="1"/>
    <col min="49" max="49" width="17.453125" style="3" customWidth="1"/>
    <col min="50" max="50" width="8.81640625" style="45"/>
    <col min="51" max="52" width="8.81640625" style="3"/>
    <col min="53" max="53" width="9.453125" style="3" customWidth="1"/>
    <col min="54" max="54" width="17.453125" style="3" customWidth="1"/>
    <col min="55" max="55" width="8.81640625" style="45"/>
    <col min="56" max="57" width="8.81640625" style="3"/>
    <col min="58" max="58" width="9.453125" style="3" customWidth="1"/>
    <col min="59" max="59" width="17.453125" style="3" customWidth="1"/>
    <col min="60" max="60" width="8.81640625" style="45"/>
    <col min="61" max="62" width="8.81640625" style="3"/>
    <col min="63" max="63" width="9.453125" style="3" customWidth="1"/>
    <col min="64" max="64" width="17.453125" style="3" customWidth="1"/>
    <col min="65" max="65" width="8.81640625" style="45"/>
    <col min="66" max="67" width="8.81640625" style="3"/>
    <col min="68" max="68" width="9.453125" style="3" customWidth="1"/>
    <col min="69" max="69" width="17.453125" style="3" customWidth="1"/>
    <col min="70" max="70" width="8.81640625" style="45"/>
    <col min="71" max="72" width="8.81640625" style="3"/>
    <col min="73" max="73" width="9.453125" style="3" customWidth="1"/>
    <col min="74" max="74" width="17.453125" style="3" customWidth="1"/>
    <col min="75" max="75" width="8.81640625" style="45"/>
    <col min="76" max="77" width="8.81640625" style="3"/>
    <col min="78" max="78" width="9.453125" style="3" customWidth="1"/>
    <col min="79" max="79" width="17.453125" style="3" customWidth="1"/>
    <col min="80" max="80" width="8.81640625" style="45"/>
    <col min="81" max="82" width="8.81640625" style="3"/>
    <col min="83" max="83" width="9.453125" style="3" customWidth="1"/>
    <col min="84" max="84" width="17.453125" style="3" customWidth="1"/>
    <col min="85" max="85" width="8.81640625" style="45"/>
    <col min="86" max="16384" width="8.81640625" style="3"/>
  </cols>
  <sheetData>
    <row r="3" spans="1:85" ht="14" customHeight="1" x14ac:dyDescent="0.3"/>
    <row r="4" spans="1:85" ht="14" customHeight="1" x14ac:dyDescent="0.3"/>
    <row r="5" spans="1:85" ht="14" customHeight="1" x14ac:dyDescent="0.3">
      <c r="C5" s="5" t="str">
        <f>Asetukset!G26</f>
        <v>Aikayksikkö</v>
      </c>
      <c r="D5" s="119" t="s">
        <v>37</v>
      </c>
      <c r="F5" s="108">
        <f>Asetukset!B5</f>
        <v>1</v>
      </c>
      <c r="G5" s="108"/>
      <c r="H5" s="109" t="str">
        <f>Asetukset!$O$4</f>
        <v>tyyppi:</v>
      </c>
      <c r="I5" s="110" t="s">
        <v>0</v>
      </c>
      <c r="K5" s="108">
        <f>F5+1</f>
        <v>2</v>
      </c>
      <c r="L5" s="108"/>
      <c r="M5" s="109" t="str">
        <f>Asetukset!$O$4</f>
        <v>tyyppi:</v>
      </c>
      <c r="N5" s="110" t="s">
        <v>0</v>
      </c>
      <c r="P5" s="108">
        <f>K5+1</f>
        <v>3</v>
      </c>
      <c r="Q5" s="108"/>
      <c r="R5" s="109" t="str">
        <f>Asetukset!$O$4</f>
        <v>tyyppi:</v>
      </c>
      <c r="S5" s="110" t="s">
        <v>8</v>
      </c>
      <c r="U5" s="147" t="s">
        <v>83</v>
      </c>
      <c r="V5" s="147"/>
      <c r="W5" s="147"/>
      <c r="X5" s="147"/>
      <c r="Z5" s="147" t="s">
        <v>83</v>
      </c>
      <c r="AA5" s="147"/>
      <c r="AB5" s="147"/>
      <c r="AC5" s="147"/>
      <c r="AE5" s="147" t="s">
        <v>83</v>
      </c>
      <c r="AF5" s="147"/>
      <c r="AG5" s="147"/>
      <c r="AH5" s="147"/>
      <c r="AJ5" s="147" t="s">
        <v>83</v>
      </c>
      <c r="AK5" s="147"/>
      <c r="AL5" s="147"/>
      <c r="AM5" s="147"/>
      <c r="AO5" s="147" t="s">
        <v>83</v>
      </c>
      <c r="AP5" s="147"/>
      <c r="AQ5" s="147"/>
      <c r="AR5" s="147"/>
      <c r="AT5" s="147" t="s">
        <v>83</v>
      </c>
      <c r="AU5" s="147"/>
      <c r="AV5" s="147"/>
      <c r="AW5" s="147"/>
      <c r="AY5" s="147" t="s">
        <v>83</v>
      </c>
      <c r="AZ5" s="147"/>
      <c r="BA5" s="147"/>
      <c r="BB5" s="147"/>
      <c r="BD5" s="147" t="s">
        <v>83</v>
      </c>
      <c r="BE5" s="147"/>
      <c r="BF5" s="147"/>
      <c r="BG5" s="147"/>
      <c r="BI5" s="147" t="s">
        <v>83</v>
      </c>
      <c r="BJ5" s="147"/>
      <c r="BK5" s="147"/>
      <c r="BL5" s="147"/>
      <c r="BN5" s="147" t="s">
        <v>83</v>
      </c>
      <c r="BO5" s="147"/>
      <c r="BP5" s="147"/>
      <c r="BQ5" s="147"/>
      <c r="BS5" s="147" t="s">
        <v>83</v>
      </c>
      <c r="BT5" s="147"/>
      <c r="BU5" s="147"/>
      <c r="BV5" s="147"/>
      <c r="BX5" s="147" t="s">
        <v>83</v>
      </c>
      <c r="BY5" s="147"/>
      <c r="BZ5" s="147"/>
      <c r="CA5" s="147"/>
      <c r="CC5" s="147" t="s">
        <v>83</v>
      </c>
      <c r="CD5" s="147"/>
      <c r="CE5" s="147"/>
      <c r="CF5" s="147"/>
    </row>
    <row r="6" spans="1:85" s="4" customFormat="1" ht="14" customHeight="1" x14ac:dyDescent="0.35">
      <c r="A6" s="148" t="str">
        <f>"Arvovirtakartta - "&amp;'SIPOC-tuleva'!B1</f>
        <v>Arvovirtakartta - Kirjoita tähän prosessin nimi</v>
      </c>
      <c r="C6" s="180" t="str">
        <f>Asetukset!M8</f>
        <v>Kokonaisaika</v>
      </c>
      <c r="D6" s="184">
        <f>IF($D$5=Asetukset!$H$27,E10,IF($D$5=Asetukset!$H$28,E10/60,IF($D$5=Asetukset!$H$29,E10/60/8,E10/60/8/5)))</f>
        <v>1.6666666666666666E-2</v>
      </c>
      <c r="F6" s="159" t="s">
        <v>109</v>
      </c>
      <c r="G6" s="160"/>
      <c r="H6" s="160"/>
      <c r="I6" s="161"/>
      <c r="J6" s="55"/>
      <c r="K6" s="159" t="s">
        <v>111</v>
      </c>
      <c r="L6" s="160"/>
      <c r="M6" s="160"/>
      <c r="N6" s="161"/>
      <c r="O6" s="55"/>
      <c r="P6" s="159" t="s">
        <v>124</v>
      </c>
      <c r="Q6" s="160"/>
      <c r="R6" s="160"/>
      <c r="S6" s="161"/>
      <c r="T6" s="55"/>
      <c r="U6" s="147"/>
      <c r="V6" s="147"/>
      <c r="W6" s="147"/>
      <c r="X6" s="147"/>
      <c r="Y6" s="55"/>
      <c r="Z6" s="147"/>
      <c r="AA6" s="147"/>
      <c r="AB6" s="147"/>
      <c r="AC6" s="147"/>
      <c r="AD6" s="55"/>
      <c r="AE6" s="147"/>
      <c r="AF6" s="147"/>
      <c r="AG6" s="147"/>
      <c r="AH6" s="147"/>
      <c r="AI6" s="55"/>
      <c r="AJ6" s="147"/>
      <c r="AK6" s="147"/>
      <c r="AL6" s="147"/>
      <c r="AM6" s="147"/>
      <c r="AN6" s="55"/>
      <c r="AO6" s="147"/>
      <c r="AP6" s="147"/>
      <c r="AQ6" s="147"/>
      <c r="AR6" s="147"/>
      <c r="AS6" s="55"/>
      <c r="AT6" s="147"/>
      <c r="AU6" s="147"/>
      <c r="AV6" s="147"/>
      <c r="AW6" s="147"/>
      <c r="AX6" s="55"/>
      <c r="AY6" s="147"/>
      <c r="AZ6" s="147"/>
      <c r="BA6" s="147"/>
      <c r="BB6" s="147"/>
      <c r="BC6" s="55"/>
      <c r="BD6" s="147"/>
      <c r="BE6" s="147"/>
      <c r="BF6" s="147"/>
      <c r="BG6" s="147"/>
      <c r="BH6" s="55"/>
      <c r="BI6" s="147"/>
      <c r="BJ6" s="147"/>
      <c r="BK6" s="147"/>
      <c r="BL6" s="147"/>
      <c r="BM6" s="55"/>
      <c r="BN6" s="147"/>
      <c r="BO6" s="147"/>
      <c r="BP6" s="147"/>
      <c r="BQ6" s="147"/>
      <c r="BR6" s="55"/>
      <c r="BS6" s="147"/>
      <c r="BT6" s="147"/>
      <c r="BU6" s="147"/>
      <c r="BV6" s="147"/>
      <c r="BW6" s="55"/>
      <c r="BX6" s="147"/>
      <c r="BY6" s="147"/>
      <c r="BZ6" s="147"/>
      <c r="CA6" s="147"/>
      <c r="CB6" s="55"/>
      <c r="CC6" s="147"/>
      <c r="CD6" s="147"/>
      <c r="CE6" s="147"/>
      <c r="CF6" s="147"/>
      <c r="CG6" s="55"/>
    </row>
    <row r="7" spans="1:85" s="4" customFormat="1" ht="14" customHeight="1" x14ac:dyDescent="0.35">
      <c r="A7" s="149"/>
      <c r="B7" s="38"/>
      <c r="C7" s="181"/>
      <c r="D7" s="185"/>
      <c r="F7" s="159"/>
      <c r="G7" s="160"/>
      <c r="H7" s="160"/>
      <c r="I7" s="161"/>
      <c r="J7" s="55"/>
      <c r="K7" s="159"/>
      <c r="L7" s="160"/>
      <c r="M7" s="160"/>
      <c r="N7" s="161"/>
      <c r="O7" s="55"/>
      <c r="P7" s="159"/>
      <c r="Q7" s="160"/>
      <c r="R7" s="160"/>
      <c r="S7" s="161"/>
      <c r="T7" s="55"/>
      <c r="U7" s="147"/>
      <c r="V7" s="147"/>
      <c r="W7" s="147"/>
      <c r="X7" s="147"/>
      <c r="Y7" s="55"/>
      <c r="Z7" s="147"/>
      <c r="AA7" s="147"/>
      <c r="AB7" s="147"/>
      <c r="AC7" s="147"/>
      <c r="AD7" s="55"/>
      <c r="AE7" s="147"/>
      <c r="AF7" s="147"/>
      <c r="AG7" s="147"/>
      <c r="AH7" s="147"/>
      <c r="AI7" s="55"/>
      <c r="AJ7" s="147"/>
      <c r="AK7" s="147"/>
      <c r="AL7" s="147"/>
      <c r="AM7" s="147"/>
      <c r="AN7" s="55"/>
      <c r="AO7" s="147"/>
      <c r="AP7" s="147"/>
      <c r="AQ7" s="147"/>
      <c r="AR7" s="147"/>
      <c r="AS7" s="55"/>
      <c r="AT7" s="147"/>
      <c r="AU7" s="147"/>
      <c r="AV7" s="147"/>
      <c r="AW7" s="147"/>
      <c r="AX7" s="55"/>
      <c r="AY7" s="147"/>
      <c r="AZ7" s="147"/>
      <c r="BA7" s="147"/>
      <c r="BB7" s="147"/>
      <c r="BC7" s="55"/>
      <c r="BD7" s="147"/>
      <c r="BE7" s="147"/>
      <c r="BF7" s="147"/>
      <c r="BG7" s="147"/>
      <c r="BH7" s="55"/>
      <c r="BI7" s="147"/>
      <c r="BJ7" s="147"/>
      <c r="BK7" s="147"/>
      <c r="BL7" s="147"/>
      <c r="BM7" s="55"/>
      <c r="BN7" s="147"/>
      <c r="BO7" s="147"/>
      <c r="BP7" s="147"/>
      <c r="BQ7" s="147"/>
      <c r="BR7" s="55"/>
      <c r="BS7" s="147"/>
      <c r="BT7" s="147"/>
      <c r="BU7" s="147"/>
      <c r="BV7" s="147"/>
      <c r="BW7" s="55"/>
      <c r="BX7" s="147"/>
      <c r="BY7" s="147"/>
      <c r="BZ7" s="147"/>
      <c r="CA7" s="147"/>
      <c r="CB7" s="55"/>
      <c r="CC7" s="147"/>
      <c r="CD7" s="147"/>
      <c r="CE7" s="147"/>
      <c r="CF7" s="147"/>
      <c r="CG7" s="55"/>
    </row>
    <row r="8" spans="1:85" s="4" customFormat="1" ht="14" customHeight="1" x14ac:dyDescent="0.35">
      <c r="A8" s="149"/>
      <c r="B8" s="5"/>
      <c r="C8" s="186" t="str">
        <f>Asetukset!O8</f>
        <v>Asiakkaalle arvoa tuova aika</v>
      </c>
      <c r="D8" s="184">
        <f>IF($D$5=Asetukset!$H$27,E11,IF($D$5=Asetukset!$H$28,E11/60,IF($D$5=Asetukset!$H$29,E11/60/8,E11/60/8/5)))</f>
        <v>0</v>
      </c>
      <c r="F8" s="196"/>
      <c r="G8" s="197"/>
      <c r="H8" s="160"/>
      <c r="I8" s="161"/>
      <c r="J8" s="55"/>
      <c r="K8" s="196"/>
      <c r="L8" s="197"/>
      <c r="M8" s="160"/>
      <c r="N8" s="161"/>
      <c r="O8" s="55"/>
      <c r="P8" s="196"/>
      <c r="Q8" s="197"/>
      <c r="R8" s="160"/>
      <c r="S8" s="161"/>
      <c r="T8" s="55"/>
      <c r="U8" s="147"/>
      <c r="V8" s="147"/>
      <c r="W8" s="147"/>
      <c r="X8" s="147"/>
      <c r="Y8" s="55"/>
      <c r="Z8" s="147"/>
      <c r="AA8" s="147"/>
      <c r="AB8" s="147"/>
      <c r="AC8" s="147"/>
      <c r="AD8" s="55"/>
      <c r="AE8" s="147"/>
      <c r="AF8" s="147"/>
      <c r="AG8" s="147"/>
      <c r="AH8" s="147"/>
      <c r="AI8" s="55"/>
      <c r="AJ8" s="147"/>
      <c r="AK8" s="147"/>
      <c r="AL8" s="147"/>
      <c r="AM8" s="147"/>
      <c r="AN8" s="55"/>
      <c r="AO8" s="147"/>
      <c r="AP8" s="147"/>
      <c r="AQ8" s="147"/>
      <c r="AR8" s="147"/>
      <c r="AS8" s="55"/>
      <c r="AT8" s="147"/>
      <c r="AU8" s="147"/>
      <c r="AV8" s="147"/>
      <c r="AW8" s="147"/>
      <c r="AX8" s="55"/>
      <c r="AY8" s="147"/>
      <c r="AZ8" s="147"/>
      <c r="BA8" s="147"/>
      <c r="BB8" s="147"/>
      <c r="BC8" s="55"/>
      <c r="BD8" s="147"/>
      <c r="BE8" s="147"/>
      <c r="BF8" s="147"/>
      <c r="BG8" s="147"/>
      <c r="BH8" s="55"/>
      <c r="BI8" s="147"/>
      <c r="BJ8" s="147"/>
      <c r="BK8" s="147"/>
      <c r="BL8" s="147"/>
      <c r="BM8" s="55"/>
      <c r="BN8" s="147"/>
      <c r="BO8" s="147"/>
      <c r="BP8" s="147"/>
      <c r="BQ8" s="147"/>
      <c r="BR8" s="55"/>
      <c r="BS8" s="147"/>
      <c r="BT8" s="147"/>
      <c r="BU8" s="147"/>
      <c r="BV8" s="147"/>
      <c r="BW8" s="55"/>
      <c r="BX8" s="147"/>
      <c r="BY8" s="147"/>
      <c r="BZ8" s="147"/>
      <c r="CA8" s="147"/>
      <c r="CB8" s="55"/>
      <c r="CC8" s="147"/>
      <c r="CD8" s="147"/>
      <c r="CE8" s="147"/>
      <c r="CF8" s="147"/>
      <c r="CG8" s="55"/>
    </row>
    <row r="9" spans="1:85" s="4" customFormat="1" ht="14" customHeight="1" x14ac:dyDescent="0.35">
      <c r="A9" s="149"/>
      <c r="B9" s="5"/>
      <c r="C9" s="187"/>
      <c r="D9" s="185"/>
      <c r="E9" s="3"/>
      <c r="F9" s="190" t="str">
        <f>Asetukset!$M$8</f>
        <v>Kokonaisaika</v>
      </c>
      <c r="G9" s="191"/>
      <c r="H9" s="190" t="str">
        <f>Asetukset!$O$8</f>
        <v>Asiakkaalle arvoa tuova aika</v>
      </c>
      <c r="I9" s="191"/>
      <c r="J9" s="55"/>
      <c r="K9" s="190" t="str">
        <f>Asetukset!$M$8</f>
        <v>Kokonaisaika</v>
      </c>
      <c r="L9" s="191"/>
      <c r="M9" s="190" t="str">
        <f>Asetukset!$O$8</f>
        <v>Asiakkaalle arvoa tuova aika</v>
      </c>
      <c r="N9" s="191"/>
      <c r="O9" s="55"/>
      <c r="P9" s="190" t="str">
        <f>Asetukset!$M$8</f>
        <v>Kokonaisaika</v>
      </c>
      <c r="Q9" s="191"/>
      <c r="R9" s="190" t="str">
        <f>Asetukset!$O$8</f>
        <v>Asiakkaalle arvoa tuova aika</v>
      </c>
      <c r="S9" s="191"/>
      <c r="T9" s="55"/>
      <c r="U9" s="147"/>
      <c r="V9" s="147"/>
      <c r="W9" s="147"/>
      <c r="X9" s="147"/>
      <c r="Y9" s="55"/>
      <c r="Z9" s="147"/>
      <c r="AA9" s="147"/>
      <c r="AB9" s="147"/>
      <c r="AC9" s="147"/>
      <c r="AD9" s="55"/>
      <c r="AE9" s="147"/>
      <c r="AF9" s="147"/>
      <c r="AG9" s="147"/>
      <c r="AH9" s="147"/>
      <c r="AI9" s="55"/>
      <c r="AJ9" s="147"/>
      <c r="AK9" s="147"/>
      <c r="AL9" s="147"/>
      <c r="AM9" s="147"/>
      <c r="AN9" s="55"/>
      <c r="AO9" s="147"/>
      <c r="AP9" s="147"/>
      <c r="AQ9" s="147"/>
      <c r="AR9" s="147"/>
      <c r="AS9" s="55"/>
      <c r="AT9" s="147"/>
      <c r="AU9" s="147"/>
      <c r="AV9" s="147"/>
      <c r="AW9" s="147"/>
      <c r="AX9" s="55"/>
      <c r="AY9" s="147"/>
      <c r="AZ9" s="147"/>
      <c r="BA9" s="147"/>
      <c r="BB9" s="147"/>
      <c r="BC9" s="55"/>
      <c r="BD9" s="147"/>
      <c r="BE9" s="147"/>
      <c r="BF9" s="147"/>
      <c r="BG9" s="147"/>
      <c r="BH9" s="55"/>
      <c r="BI9" s="147"/>
      <c r="BJ9" s="147"/>
      <c r="BK9" s="147"/>
      <c r="BL9" s="147"/>
      <c r="BM9" s="55"/>
      <c r="BN9" s="147"/>
      <c r="BO9" s="147"/>
      <c r="BP9" s="147"/>
      <c r="BQ9" s="147"/>
      <c r="BR9" s="55"/>
      <c r="BS9" s="147"/>
      <c r="BT9" s="147"/>
      <c r="BU9" s="147"/>
      <c r="BV9" s="147"/>
      <c r="BW9" s="55"/>
      <c r="BX9" s="147"/>
      <c r="BY9" s="147"/>
      <c r="BZ9" s="147"/>
      <c r="CA9" s="147"/>
      <c r="CB9" s="55"/>
      <c r="CC9" s="147"/>
      <c r="CD9" s="147"/>
      <c r="CE9" s="147"/>
      <c r="CF9" s="147"/>
      <c r="CG9" s="55"/>
    </row>
    <row r="10" spans="1:85" ht="14" customHeight="1" x14ac:dyDescent="0.3">
      <c r="A10" s="149"/>
      <c r="B10" s="5"/>
      <c r="C10" s="180" t="str">
        <f>Muutos!C8</f>
        <v>Prosessitehokkuus</v>
      </c>
      <c r="D10" s="182">
        <f>D8/D6</f>
        <v>0</v>
      </c>
      <c r="E10" s="45">
        <f>SUM(J10,O10,T10,Y10,AD10,AI10,AN10,AS10,AX10,BC10,BH10,BM10,BR10,BW10,CB10,CG10)</f>
        <v>1</v>
      </c>
      <c r="F10" s="192">
        <f>IF($D$5=Asetukset!$H$27,J10,IF($D$5=Asetukset!$H$28,J10/60,IF($D$5=Asetukset!$H$29,J10/60/8,J10/60/8/5)))</f>
        <v>1.6666666666666666E-2</v>
      </c>
      <c r="G10" s="193"/>
      <c r="H10" s="188">
        <f>IF($D$5=Asetukset!$H$27,J11,IF($D$5=Asetukset!$H$28,J11/60,IF($D$5=Asetukset!$H$29,J11/60/8,J11/60/8/5)))</f>
        <v>0</v>
      </c>
      <c r="I10" s="189"/>
      <c r="J10" s="45">
        <f>SUM(J15:J339)</f>
        <v>1</v>
      </c>
      <c r="K10" s="192">
        <f>IF($D$5=Asetukset!$H$27,O10,IF($D$5=Asetukset!$H$28,O10/60,IF($D$5=Asetukset!$H$29,O10/60/8,O10/60/8/5)))</f>
        <v>0</v>
      </c>
      <c r="L10" s="193"/>
      <c r="M10" s="192">
        <f>IF($D$5=Asetukset!$H$27,O11,IF($D$5=Asetukset!$H$28,O11/60,IF($D$5=Asetukset!$H$29,O11/60/8,O11/60/8/5)))</f>
        <v>0</v>
      </c>
      <c r="N10" s="193"/>
      <c r="O10" s="45">
        <f>SUM(O15:O339)</f>
        <v>0</v>
      </c>
      <c r="P10" s="192">
        <f>IF($D$5=Asetukset!$H$27,T10,IF($D$5=Asetukset!$H$28,T10/60,IF($D$5=Asetukset!$H$29,T10/60/8,T10/60/8/5)))</f>
        <v>0</v>
      </c>
      <c r="Q10" s="193"/>
      <c r="R10" s="192">
        <f>IF($D$5=Asetukset!$H$27,T11,IF($D$5=Asetukset!$H$28,T11/60,IF($D$5=Asetukset!$H$29,T11/60/8,T11/60/8/5)))</f>
        <v>0</v>
      </c>
      <c r="S10" s="193"/>
      <c r="T10" s="45">
        <f>SUM(T15:T339)</f>
        <v>0</v>
      </c>
      <c r="U10" s="147"/>
      <c r="V10" s="147"/>
      <c r="W10" s="147"/>
      <c r="X10" s="147"/>
      <c r="Y10" s="45">
        <f>SUM(Y15:Y339)</f>
        <v>0</v>
      </c>
      <c r="Z10" s="147"/>
      <c r="AA10" s="147"/>
      <c r="AB10" s="147"/>
      <c r="AC10" s="147"/>
      <c r="AD10" s="45">
        <f>SUM(AD15:AD339)</f>
        <v>0</v>
      </c>
      <c r="AE10" s="147"/>
      <c r="AF10" s="147"/>
      <c r="AG10" s="147"/>
      <c r="AH10" s="147"/>
      <c r="AI10" s="45">
        <f>SUM(AI15:AI339)</f>
        <v>0</v>
      </c>
      <c r="AJ10" s="147"/>
      <c r="AK10" s="147"/>
      <c r="AL10" s="147"/>
      <c r="AM10" s="147"/>
      <c r="AN10" s="45">
        <f>SUM(AN15:AN339)</f>
        <v>0</v>
      </c>
      <c r="AO10" s="147"/>
      <c r="AP10" s="147"/>
      <c r="AQ10" s="147"/>
      <c r="AR10" s="147"/>
      <c r="AS10" s="45">
        <f>SUM(AS15:AS339)</f>
        <v>0</v>
      </c>
      <c r="AT10" s="147"/>
      <c r="AU10" s="147"/>
      <c r="AV10" s="147"/>
      <c r="AW10" s="147"/>
      <c r="AX10" s="45">
        <f>SUM(AX15:AX339)</f>
        <v>0</v>
      </c>
      <c r="AY10" s="147"/>
      <c r="AZ10" s="147"/>
      <c r="BA10" s="147"/>
      <c r="BB10" s="147"/>
      <c r="BC10" s="45">
        <f>SUM(BC15:BC339)</f>
        <v>0</v>
      </c>
      <c r="BD10" s="147"/>
      <c r="BE10" s="147"/>
      <c r="BF10" s="147"/>
      <c r="BG10" s="147"/>
      <c r="BH10" s="45">
        <f>SUM(BH15:BH339)</f>
        <v>0</v>
      </c>
      <c r="BI10" s="147"/>
      <c r="BJ10" s="147"/>
      <c r="BK10" s="147"/>
      <c r="BL10" s="147"/>
      <c r="BM10" s="45">
        <f>SUM(BM15:BM339)</f>
        <v>0</v>
      </c>
      <c r="BN10" s="147"/>
      <c r="BO10" s="147"/>
      <c r="BP10" s="147"/>
      <c r="BQ10" s="147"/>
      <c r="BR10" s="45">
        <f>SUM(BR15:BR339)</f>
        <v>0</v>
      </c>
      <c r="BS10" s="147"/>
      <c r="BT10" s="147"/>
      <c r="BU10" s="147"/>
      <c r="BV10" s="147"/>
      <c r="BW10" s="45">
        <f>SUM(BW15:BW339)</f>
        <v>0</v>
      </c>
      <c r="BX10" s="147"/>
      <c r="BY10" s="147"/>
      <c r="BZ10" s="147"/>
      <c r="CA10" s="147"/>
      <c r="CB10" s="45">
        <f>SUM(CB15:CB339)</f>
        <v>0</v>
      </c>
      <c r="CC10" s="147"/>
      <c r="CD10" s="147"/>
      <c r="CE10" s="147"/>
      <c r="CF10" s="147"/>
      <c r="CG10" s="45">
        <f>SUM(CG15:CG339)</f>
        <v>0</v>
      </c>
    </row>
    <row r="11" spans="1:85" ht="14" customHeight="1" x14ac:dyDescent="0.3">
      <c r="A11" s="149"/>
      <c r="C11" s="181"/>
      <c r="D11" s="183"/>
      <c r="E11" s="45">
        <f>SUM(J11,O11,T11,Y11,AD11,AI11,AN11,AS11,AX11,BC11,BH11,BM10,BR11,BW11,CB11,CG11)</f>
        <v>0</v>
      </c>
      <c r="F11" s="178" t="str">
        <f>Asetukset!$M$10</f>
        <v>Muuta</v>
      </c>
      <c r="G11" s="179"/>
      <c r="H11" s="111" t="str">
        <f>Asetukset!$O$10</f>
        <v>kpl yht.</v>
      </c>
      <c r="I11" s="112">
        <f>I22+I33+I44+I55+I66+I77+I88+I99+I110+I121+I132+I143+I154+I165+I176+I187+I198+I209+I220+I231</f>
        <v>0</v>
      </c>
      <c r="J11" s="45">
        <f>SUMIF(H15:H339,Asetukset!$H$33,J15:J339)</f>
        <v>0</v>
      </c>
      <c r="K11" s="178" t="str">
        <f>Asetukset!$M$10</f>
        <v>Muuta</v>
      </c>
      <c r="L11" s="179"/>
      <c r="M11" s="111" t="str">
        <f>Asetukset!$O$10</f>
        <v>kpl yht.</v>
      </c>
      <c r="N11" s="112">
        <f>N22+N33+N44+N55+N66+N77+N88+N99+N110+N121+N132+N143+N154+N165+N176+N187+N198+N209+N220+N231</f>
        <v>0</v>
      </c>
      <c r="O11" s="45">
        <f>SUMIF(M15:M339,Asetukset!$H$33,O15:O339)</f>
        <v>0</v>
      </c>
      <c r="P11" s="178" t="str">
        <f>Asetukset!$M$10</f>
        <v>Muuta</v>
      </c>
      <c r="Q11" s="179"/>
      <c r="R11" s="111" t="str">
        <f>Asetukset!$O$10</f>
        <v>kpl yht.</v>
      </c>
      <c r="S11" s="112">
        <f>S22+S33+S44+S55+S66+S77+S88+S99+S110+S121+S132+S143+S154+S165+S176+S187+S198+S209+S220+S231</f>
        <v>0</v>
      </c>
      <c r="T11" s="45">
        <f>SUMIF(R15:R339,Asetukset!$H$33,T15:T339)</f>
        <v>0</v>
      </c>
      <c r="U11" s="147"/>
      <c r="V11" s="147"/>
      <c r="W11" s="147"/>
      <c r="X11" s="147"/>
      <c r="Y11" s="45">
        <f>SUMIF(W15:W339,Asetukset!$H$33,Y15:Y339)</f>
        <v>0</v>
      </c>
      <c r="Z11" s="147"/>
      <c r="AA11" s="147"/>
      <c r="AB11" s="147"/>
      <c r="AC11" s="147"/>
      <c r="AD11" s="45">
        <f>SUMIF(AB15:AB339,Asetukset!$H$33,AD15:AD339)</f>
        <v>0</v>
      </c>
      <c r="AE11" s="147"/>
      <c r="AF11" s="147"/>
      <c r="AG11" s="147"/>
      <c r="AH11" s="147"/>
      <c r="AI11" s="45">
        <f>SUMIF(AG15:AG339,Asetukset!$H$33,AI15:AI339)</f>
        <v>0</v>
      </c>
      <c r="AJ11" s="147"/>
      <c r="AK11" s="147"/>
      <c r="AL11" s="147"/>
      <c r="AM11" s="147"/>
      <c r="AN11" s="45">
        <f>SUMIF(AL15:AL339,Asetukset!$H$33,AN15:AN339)</f>
        <v>0</v>
      </c>
      <c r="AO11" s="147"/>
      <c r="AP11" s="147"/>
      <c r="AQ11" s="147"/>
      <c r="AR11" s="147"/>
      <c r="AS11" s="45">
        <f>SUMIF(AQ15:AQ339,Asetukset!$H$33,AS15:AS339)</f>
        <v>0</v>
      </c>
      <c r="AT11" s="147"/>
      <c r="AU11" s="147"/>
      <c r="AV11" s="147"/>
      <c r="AW11" s="147"/>
      <c r="AX11" s="45">
        <f>SUMIF(AV15:AV339,Asetukset!$H$33,AX15:AX339)</f>
        <v>0</v>
      </c>
      <c r="AY11" s="147"/>
      <c r="AZ11" s="147"/>
      <c r="BA11" s="147"/>
      <c r="BB11" s="147"/>
      <c r="BC11" s="45">
        <f>SUMIF(BA15:BA339,Asetukset!$H$33,BC15:BC339)</f>
        <v>0</v>
      </c>
      <c r="BD11" s="147"/>
      <c r="BE11" s="147"/>
      <c r="BF11" s="147"/>
      <c r="BG11" s="147"/>
      <c r="BH11" s="45">
        <f>SUMIF(BF15:BF339,Asetukset!$H$33,BH15:BH339)</f>
        <v>0</v>
      </c>
      <c r="BI11" s="147"/>
      <c r="BJ11" s="147"/>
      <c r="BK11" s="147"/>
      <c r="BL11" s="147"/>
      <c r="BM11" s="45">
        <f>SUMIF(BK15:BK339,Asetukset!$H$33,BM15:BM339)</f>
        <v>0</v>
      </c>
      <c r="BN11" s="147"/>
      <c r="BO11" s="147"/>
      <c r="BP11" s="147"/>
      <c r="BQ11" s="147"/>
      <c r="BR11" s="45">
        <f>SUMIF(BP15:BP339,Asetukset!$H$33,BR15:BR339)</f>
        <v>0</v>
      </c>
      <c r="BS11" s="147"/>
      <c r="BT11" s="147"/>
      <c r="BU11" s="147"/>
      <c r="BV11" s="147"/>
      <c r="BW11" s="45">
        <f>SUMIF(BU15:BU339,Asetukset!$H$33,BW15:BW339)</f>
        <v>0</v>
      </c>
      <c r="BX11" s="147"/>
      <c r="BY11" s="147"/>
      <c r="BZ11" s="147"/>
      <c r="CA11" s="147"/>
      <c r="CB11" s="45">
        <f>SUMIF(BZ15:BZ339,Asetukset!$H$33,CB15:CB339)</f>
        <v>0</v>
      </c>
      <c r="CC11" s="147"/>
      <c r="CD11" s="147"/>
      <c r="CE11" s="147"/>
      <c r="CF11" s="147"/>
      <c r="CG11" s="45">
        <f>SUMIF(CE15:CE339,Asetukset!$H$33,CG15:CG339)</f>
        <v>0</v>
      </c>
    </row>
    <row r="12" spans="1:85" ht="14" customHeight="1" x14ac:dyDescent="0.3">
      <c r="A12" s="149"/>
      <c r="C12" s="186" t="s">
        <v>81</v>
      </c>
      <c r="D12" s="194">
        <f>SUM(I11,N11,S11,X11,AC11,AH11,AM11,AR11,AW11,BB11,BG11,BL11,BQ11,BV11,CA11,CF11)</f>
        <v>0</v>
      </c>
      <c r="F12" s="171"/>
      <c r="G12" s="172"/>
      <c r="H12" s="173"/>
      <c r="I12" s="174"/>
      <c r="K12" s="171"/>
      <c r="L12" s="172"/>
      <c r="M12" s="173"/>
      <c r="N12" s="174"/>
      <c r="P12" s="171"/>
      <c r="Q12" s="172"/>
      <c r="R12" s="173"/>
      <c r="S12" s="174"/>
      <c r="U12" s="147"/>
      <c r="V12" s="147"/>
      <c r="W12" s="147"/>
      <c r="X12" s="147"/>
      <c r="Z12" s="147"/>
      <c r="AA12" s="147"/>
      <c r="AB12" s="147"/>
      <c r="AC12" s="147"/>
      <c r="AE12" s="147"/>
      <c r="AF12" s="147"/>
      <c r="AG12" s="147"/>
      <c r="AH12" s="147"/>
      <c r="AJ12" s="147"/>
      <c r="AK12" s="147"/>
      <c r="AL12" s="147"/>
      <c r="AM12" s="147"/>
      <c r="AO12" s="147"/>
      <c r="AP12" s="147"/>
      <c r="AQ12" s="147"/>
      <c r="AR12" s="147"/>
      <c r="AT12" s="147"/>
      <c r="AU12" s="147"/>
      <c r="AV12" s="147"/>
      <c r="AW12" s="147"/>
      <c r="AY12" s="147"/>
      <c r="AZ12" s="147"/>
      <c r="BA12" s="147"/>
      <c r="BB12" s="147"/>
      <c r="BD12" s="147"/>
      <c r="BE12" s="147"/>
      <c r="BF12" s="147"/>
      <c r="BG12" s="147"/>
      <c r="BI12" s="147"/>
      <c r="BJ12" s="147"/>
      <c r="BK12" s="147"/>
      <c r="BL12" s="147"/>
      <c r="BN12" s="147"/>
      <c r="BO12" s="147"/>
      <c r="BP12" s="147"/>
      <c r="BQ12" s="147"/>
      <c r="BS12" s="147"/>
      <c r="BT12" s="147"/>
      <c r="BU12" s="147"/>
      <c r="BV12" s="147"/>
      <c r="BX12" s="147"/>
      <c r="BY12" s="147"/>
      <c r="BZ12" s="147"/>
      <c r="CA12" s="147"/>
      <c r="CC12" s="147"/>
      <c r="CD12" s="147"/>
      <c r="CE12" s="147"/>
      <c r="CF12" s="147"/>
    </row>
    <row r="13" spans="1:85" ht="14" customHeight="1" x14ac:dyDescent="0.3">
      <c r="A13" s="149"/>
      <c r="B13" s="45"/>
      <c r="C13" s="187"/>
      <c r="D13" s="195"/>
      <c r="E13" s="45"/>
      <c r="F13" s="175"/>
      <c r="G13" s="176"/>
      <c r="H13" s="176"/>
      <c r="I13" s="177"/>
      <c r="K13" s="175"/>
      <c r="L13" s="176"/>
      <c r="M13" s="176"/>
      <c r="N13" s="177"/>
      <c r="P13" s="175"/>
      <c r="Q13" s="176"/>
      <c r="R13" s="176"/>
      <c r="S13" s="177"/>
      <c r="U13" s="147"/>
      <c r="V13" s="147"/>
      <c r="W13" s="147"/>
      <c r="X13" s="147"/>
      <c r="Z13" s="147"/>
      <c r="AA13" s="147"/>
      <c r="AB13" s="147"/>
      <c r="AC13" s="147"/>
      <c r="AE13" s="147"/>
      <c r="AF13" s="147"/>
      <c r="AG13" s="147"/>
      <c r="AH13" s="147"/>
      <c r="AJ13" s="147"/>
      <c r="AK13" s="147"/>
      <c r="AL13" s="147"/>
      <c r="AM13" s="147"/>
      <c r="AO13" s="147"/>
      <c r="AP13" s="147"/>
      <c r="AQ13" s="147"/>
      <c r="AR13" s="147"/>
      <c r="AT13" s="147"/>
      <c r="AU13" s="147"/>
      <c r="AV13" s="147"/>
      <c r="AW13" s="147"/>
      <c r="AY13" s="147"/>
      <c r="AZ13" s="147"/>
      <c r="BA13" s="147"/>
      <c r="BB13" s="147"/>
      <c r="BD13" s="147"/>
      <c r="BE13" s="147"/>
      <c r="BF13" s="147"/>
      <c r="BG13" s="147"/>
      <c r="BI13" s="147"/>
      <c r="BJ13" s="147"/>
      <c r="BK13" s="147"/>
      <c r="BL13" s="147"/>
      <c r="BN13" s="147"/>
      <c r="BO13" s="147"/>
      <c r="BP13" s="147"/>
      <c r="BQ13" s="147"/>
      <c r="BS13" s="147"/>
      <c r="BT13" s="147"/>
      <c r="BU13" s="147"/>
      <c r="BV13" s="147"/>
      <c r="BX13" s="147"/>
      <c r="BY13" s="147"/>
      <c r="BZ13" s="147"/>
      <c r="CA13" s="147"/>
      <c r="CC13" s="147"/>
      <c r="CD13" s="147"/>
      <c r="CE13" s="147"/>
      <c r="CF13" s="147"/>
    </row>
    <row r="14" spans="1:85" ht="14" customHeight="1" x14ac:dyDescent="0.3">
      <c r="A14" s="149"/>
      <c r="B14" s="198" t="str">
        <f>'SIPOC-tuleva'!B2</f>
        <v xml:space="preserve">Tulevan toimitavan kuvaus </v>
      </c>
      <c r="E14" s="45"/>
    </row>
    <row r="15" spans="1:85" ht="14" customHeight="1" x14ac:dyDescent="0.3">
      <c r="A15" s="149"/>
      <c r="B15" s="198"/>
      <c r="G15" s="108" t="str">
        <f>F$5&amp;"."&amp;Asetukset!$A14</f>
        <v>1.1</v>
      </c>
      <c r="H15" s="109" t="s">
        <v>6</v>
      </c>
      <c r="I15" s="110" t="s">
        <v>8</v>
      </c>
      <c r="L15" s="147" t="s">
        <v>44</v>
      </c>
      <c r="M15" s="147"/>
      <c r="N15" s="147"/>
      <c r="Q15" s="147" t="s">
        <v>44</v>
      </c>
      <c r="R15" s="147"/>
      <c r="S15" s="147"/>
      <c r="V15" s="147" t="s">
        <v>44</v>
      </c>
      <c r="W15" s="147"/>
      <c r="X15" s="147"/>
      <c r="AA15" s="147" t="s">
        <v>44</v>
      </c>
      <c r="AB15" s="147"/>
      <c r="AC15" s="147"/>
      <c r="AF15" s="147" t="s">
        <v>44</v>
      </c>
      <c r="AG15" s="147"/>
      <c r="AH15" s="147"/>
      <c r="AK15" s="147" t="s">
        <v>44</v>
      </c>
      <c r="AL15" s="147"/>
      <c r="AM15" s="147"/>
      <c r="AP15" s="147" t="s">
        <v>44</v>
      </c>
      <c r="AQ15" s="147"/>
      <c r="AR15" s="147"/>
      <c r="AU15" s="147" t="s">
        <v>44</v>
      </c>
      <c r="AV15" s="147"/>
      <c r="AW15" s="147"/>
      <c r="AZ15" s="147" t="s">
        <v>44</v>
      </c>
      <c r="BA15" s="147"/>
      <c r="BB15" s="147"/>
      <c r="BE15" s="147" t="s">
        <v>44</v>
      </c>
      <c r="BF15" s="147"/>
      <c r="BG15" s="147"/>
      <c r="BJ15" s="147" t="s">
        <v>44</v>
      </c>
      <c r="BK15" s="147"/>
      <c r="BL15" s="147"/>
      <c r="BO15" s="147" t="s">
        <v>44</v>
      </c>
      <c r="BP15" s="147"/>
      <c r="BQ15" s="147"/>
      <c r="BT15" s="147" t="s">
        <v>44</v>
      </c>
      <c r="BU15" s="147"/>
      <c r="BV15" s="147"/>
      <c r="BY15" s="147" t="s">
        <v>44</v>
      </c>
      <c r="BZ15" s="147"/>
      <c r="CA15" s="147"/>
      <c r="CD15" s="147" t="s">
        <v>44</v>
      </c>
      <c r="CE15" s="147"/>
      <c r="CF15" s="147"/>
    </row>
    <row r="16" spans="1:85" ht="14.5" customHeight="1" x14ac:dyDescent="0.3">
      <c r="A16" s="149"/>
      <c r="B16" s="198"/>
      <c r="G16" s="162" t="s">
        <v>125</v>
      </c>
      <c r="H16" s="163"/>
      <c r="I16" s="164"/>
      <c r="L16" s="147"/>
      <c r="M16" s="147"/>
      <c r="N16" s="147"/>
      <c r="Q16" s="147"/>
      <c r="R16" s="147"/>
      <c r="S16" s="147"/>
      <c r="V16" s="147"/>
      <c r="W16" s="147"/>
      <c r="X16" s="147"/>
      <c r="AA16" s="147"/>
      <c r="AB16" s="147"/>
      <c r="AC16" s="147"/>
      <c r="AF16" s="147"/>
      <c r="AG16" s="147"/>
      <c r="AH16" s="147"/>
      <c r="AK16" s="147"/>
      <c r="AL16" s="147"/>
      <c r="AM16" s="147"/>
      <c r="AP16" s="147"/>
      <c r="AQ16" s="147"/>
      <c r="AR16" s="147"/>
      <c r="AU16" s="147"/>
      <c r="AV16" s="147"/>
      <c r="AW16" s="147"/>
      <c r="AZ16" s="147"/>
      <c r="BA16" s="147"/>
      <c r="BB16" s="147"/>
      <c r="BE16" s="147"/>
      <c r="BF16" s="147"/>
      <c r="BG16" s="147"/>
      <c r="BJ16" s="147"/>
      <c r="BK16" s="147"/>
      <c r="BL16" s="147"/>
      <c r="BO16" s="147"/>
      <c r="BP16" s="147"/>
      <c r="BQ16" s="147"/>
      <c r="BT16" s="147"/>
      <c r="BU16" s="147"/>
      <c r="BV16" s="147"/>
      <c r="BY16" s="147"/>
      <c r="BZ16" s="147"/>
      <c r="CA16" s="147"/>
      <c r="CD16" s="147"/>
      <c r="CE16" s="147"/>
      <c r="CF16" s="147"/>
    </row>
    <row r="17" spans="1:85" x14ac:dyDescent="0.3">
      <c r="A17" s="149"/>
      <c r="B17" s="198"/>
      <c r="G17" s="162"/>
      <c r="H17" s="163"/>
      <c r="I17" s="164"/>
      <c r="L17" s="147"/>
      <c r="M17" s="147"/>
      <c r="N17" s="147"/>
      <c r="Q17" s="147"/>
      <c r="R17" s="147"/>
      <c r="S17" s="147"/>
      <c r="V17" s="147"/>
      <c r="W17" s="147"/>
      <c r="X17" s="147"/>
      <c r="AA17" s="147"/>
      <c r="AB17" s="147"/>
      <c r="AC17" s="147"/>
      <c r="AF17" s="147"/>
      <c r="AG17" s="147"/>
      <c r="AH17" s="147"/>
      <c r="AK17" s="147"/>
      <c r="AL17" s="147"/>
      <c r="AM17" s="147"/>
      <c r="AP17" s="147"/>
      <c r="AQ17" s="147"/>
      <c r="AR17" s="147"/>
      <c r="AU17" s="147"/>
      <c r="AV17" s="147"/>
      <c r="AW17" s="147"/>
      <c r="AZ17" s="147"/>
      <c r="BA17" s="147"/>
      <c r="BB17" s="147"/>
      <c r="BE17" s="147"/>
      <c r="BF17" s="147"/>
      <c r="BG17" s="147"/>
      <c r="BJ17" s="147"/>
      <c r="BK17" s="147"/>
      <c r="BL17" s="147"/>
      <c r="BO17" s="147"/>
      <c r="BP17" s="147"/>
      <c r="BQ17" s="147"/>
      <c r="BT17" s="147"/>
      <c r="BU17" s="147"/>
      <c r="BV17" s="147"/>
      <c r="BY17" s="147"/>
      <c r="BZ17" s="147"/>
      <c r="CA17" s="147"/>
      <c r="CD17" s="147"/>
      <c r="CE17" s="147"/>
      <c r="CF17" s="147"/>
    </row>
    <row r="18" spans="1:85" x14ac:dyDescent="0.3">
      <c r="A18" s="149"/>
      <c r="B18" s="198"/>
      <c r="G18" s="165"/>
      <c r="H18" s="166"/>
      <c r="I18" s="167"/>
      <c r="L18" s="147"/>
      <c r="M18" s="147"/>
      <c r="N18" s="147"/>
      <c r="Q18" s="147"/>
      <c r="R18" s="147"/>
      <c r="S18" s="147"/>
      <c r="V18" s="147"/>
      <c r="W18" s="147"/>
      <c r="X18" s="147"/>
      <c r="AA18" s="147"/>
      <c r="AB18" s="147"/>
      <c r="AC18" s="147"/>
      <c r="AF18" s="147"/>
      <c r="AG18" s="147"/>
      <c r="AH18" s="147"/>
      <c r="AK18" s="147"/>
      <c r="AL18" s="147"/>
      <c r="AM18" s="147"/>
      <c r="AP18" s="147"/>
      <c r="AQ18" s="147"/>
      <c r="AR18" s="147"/>
      <c r="AU18" s="147"/>
      <c r="AV18" s="147"/>
      <c r="AW18" s="147"/>
      <c r="AZ18" s="147"/>
      <c r="BA18" s="147"/>
      <c r="BB18" s="147"/>
      <c r="BE18" s="147"/>
      <c r="BF18" s="147"/>
      <c r="BG18" s="147"/>
      <c r="BJ18" s="147"/>
      <c r="BK18" s="147"/>
      <c r="BL18" s="147"/>
      <c r="BO18" s="147"/>
      <c r="BP18" s="147"/>
      <c r="BQ18" s="147"/>
      <c r="BT18" s="147"/>
      <c r="BU18" s="147"/>
      <c r="BV18" s="147"/>
      <c r="BY18" s="147"/>
      <c r="BZ18" s="147"/>
      <c r="CA18" s="147"/>
      <c r="CD18" s="147"/>
      <c r="CE18" s="147"/>
      <c r="CF18" s="147"/>
    </row>
    <row r="19" spans="1:85" ht="14" customHeight="1" x14ac:dyDescent="0.3">
      <c r="A19" s="149"/>
      <c r="B19" s="198"/>
      <c r="G19" s="113" t="str">
        <f>Asetukset!$N$18</f>
        <v>Rooli</v>
      </c>
      <c r="H19" s="168"/>
      <c r="I19" s="169"/>
      <c r="L19" s="147"/>
      <c r="M19" s="147"/>
      <c r="N19" s="147"/>
      <c r="Q19" s="147"/>
      <c r="R19" s="147"/>
      <c r="S19" s="147"/>
      <c r="V19" s="147"/>
      <c r="W19" s="147"/>
      <c r="X19" s="147"/>
      <c r="AA19" s="147"/>
      <c r="AB19" s="147"/>
      <c r="AC19" s="147"/>
      <c r="AF19" s="147"/>
      <c r="AG19" s="147"/>
      <c r="AH19" s="147"/>
      <c r="AK19" s="147"/>
      <c r="AL19" s="147"/>
      <c r="AM19" s="147"/>
      <c r="AP19" s="147"/>
      <c r="AQ19" s="147"/>
      <c r="AR19" s="147"/>
      <c r="AU19" s="147"/>
      <c r="AV19" s="147"/>
      <c r="AW19" s="147"/>
      <c r="AZ19" s="147"/>
      <c r="BA19" s="147"/>
      <c r="BB19" s="147"/>
      <c r="BE19" s="147"/>
      <c r="BF19" s="147"/>
      <c r="BG19" s="147"/>
      <c r="BJ19" s="147"/>
      <c r="BK19" s="147"/>
      <c r="BL19" s="147"/>
      <c r="BO19" s="147"/>
      <c r="BP19" s="147"/>
      <c r="BQ19" s="147"/>
      <c r="BT19" s="147"/>
      <c r="BU19" s="147"/>
      <c r="BV19" s="147"/>
      <c r="BY19" s="147"/>
      <c r="BZ19" s="147"/>
      <c r="CA19" s="147"/>
      <c r="CD19" s="147"/>
      <c r="CE19" s="147"/>
      <c r="CF19" s="147"/>
    </row>
    <row r="20" spans="1:85" ht="14.5" thickBot="1" x14ac:dyDescent="0.35">
      <c r="A20" s="149"/>
      <c r="B20" s="198"/>
      <c r="G20" s="114" t="str">
        <f>Asetukset!$N$19</f>
        <v>Aika</v>
      </c>
      <c r="H20" s="115">
        <v>1</v>
      </c>
      <c r="I20" s="116" t="s">
        <v>36</v>
      </c>
      <c r="L20" s="147"/>
      <c r="M20" s="147"/>
      <c r="N20" s="147"/>
      <c r="Q20" s="147"/>
      <c r="R20" s="147"/>
      <c r="S20" s="147"/>
      <c r="V20" s="147"/>
      <c r="W20" s="147"/>
      <c r="X20" s="147"/>
      <c r="AA20" s="147"/>
      <c r="AB20" s="147"/>
      <c r="AC20" s="147"/>
      <c r="AF20" s="147"/>
      <c r="AG20" s="147"/>
      <c r="AH20" s="147"/>
      <c r="AK20" s="147"/>
      <c r="AL20" s="147"/>
      <c r="AM20" s="147"/>
      <c r="AP20" s="147"/>
      <c r="AQ20" s="147"/>
      <c r="AR20" s="147"/>
      <c r="AU20" s="147"/>
      <c r="AV20" s="147"/>
      <c r="AW20" s="147"/>
      <c r="AZ20" s="147"/>
      <c r="BA20" s="147"/>
      <c r="BB20" s="147"/>
      <c r="BE20" s="147"/>
      <c r="BF20" s="147"/>
      <c r="BG20" s="147"/>
      <c r="BJ20" s="147"/>
      <c r="BK20" s="147"/>
      <c r="BL20" s="147"/>
      <c r="BO20" s="147"/>
      <c r="BP20" s="147"/>
      <c r="BQ20" s="147"/>
      <c r="BT20" s="147"/>
      <c r="BU20" s="147"/>
      <c r="BV20" s="147"/>
      <c r="BY20" s="147"/>
      <c r="BZ20" s="147"/>
      <c r="CA20" s="147"/>
      <c r="CD20" s="147"/>
      <c r="CE20" s="147"/>
      <c r="CF20" s="147"/>
    </row>
    <row r="21" spans="1:85" x14ac:dyDescent="0.3">
      <c r="A21" s="149"/>
      <c r="B21" s="198"/>
      <c r="G21" s="117"/>
      <c r="H21" s="151" t="s">
        <v>47</v>
      </c>
      <c r="I21" s="152"/>
      <c r="J21" s="45">
        <f>IF(I20=Asetukset!$H$27,H20,IF(I20=Asetukset!$H$28,H20*60,IF(I20=Asetukset!$H$29,H20*60*8,H20*60*8*5)))</f>
        <v>1</v>
      </c>
      <c r="L21" s="147"/>
      <c r="M21" s="147"/>
      <c r="N21" s="147"/>
      <c r="O21" s="45">
        <f>IF(N20=Asetukset!$H$27,M20,IF(N20=Asetukset!$H$28,M20*60,IF(N20=Asetukset!$H$29,M20*60*8,M20*60*8*5)))</f>
        <v>0</v>
      </c>
      <c r="Q21" s="147"/>
      <c r="R21" s="147"/>
      <c r="S21" s="147"/>
      <c r="T21" s="45">
        <f>IF(S20=Asetukset!$H$27,R20,IF(S20=Asetukset!$H$28,R20*60,IF(S20=Asetukset!$H$29,R20*60*8,R20*60*8*5)))</f>
        <v>0</v>
      </c>
      <c r="V21" s="147"/>
      <c r="W21" s="147"/>
      <c r="X21" s="147"/>
      <c r="Y21" s="45">
        <f>IF(X20=Asetukset!$H$27,W20,IF(X20=Asetukset!$H$28,W20*60,IF(X20=Asetukset!$H$29,W20*60*8,W20*60*8*5)))</f>
        <v>0</v>
      </c>
      <c r="AA21" s="147"/>
      <c r="AB21" s="147"/>
      <c r="AC21" s="147"/>
      <c r="AD21" s="45">
        <f>IF(AC20=Asetukset!$H$27,AB20,IF(AC20=Asetukset!$H$28,AB20*60,IF(AC20=Asetukset!$H$29,AB20*60*8,AB20*60*8*5)))</f>
        <v>0</v>
      </c>
      <c r="AF21" s="147"/>
      <c r="AG21" s="147"/>
      <c r="AH21" s="147"/>
      <c r="AI21" s="45">
        <f>IF(AH20=Asetukset!$H$27,AG20,IF(AH20=Asetukset!$H$28,AG20*60,IF(AH20=Asetukset!$H$29,AG20*60*8,AG20*60*8*5)))</f>
        <v>0</v>
      </c>
      <c r="AK21" s="147"/>
      <c r="AL21" s="147"/>
      <c r="AM21" s="147"/>
      <c r="AN21" s="45">
        <f>IF(AM20=Asetukset!$H$27,AL20,IF(AM20=Asetukset!$H$28,AL20*60,IF(AM20=Asetukset!$H$29,AL20*60*8,AL20*60*8*5)))</f>
        <v>0</v>
      </c>
      <c r="AP21" s="147"/>
      <c r="AQ21" s="147"/>
      <c r="AR21" s="147"/>
      <c r="AS21" s="45">
        <f>IF(AR20=Asetukset!$H$27,AQ20,IF(AR20=Asetukset!$H$28,AQ20*60,IF(AR20=Asetukset!$H$29,AQ20*60*8,AQ20*60*8*5)))</f>
        <v>0</v>
      </c>
      <c r="AU21" s="147"/>
      <c r="AV21" s="147"/>
      <c r="AW21" s="147"/>
      <c r="AX21" s="45">
        <f>IF(AW20=Asetukset!$H$27,AV20,IF(AW20=Asetukset!$H$28,AV20*60,IF(AW20=Asetukset!$H$29,AV20*60*8,AV20*60*8*5)))</f>
        <v>0</v>
      </c>
      <c r="AZ21" s="147"/>
      <c r="BA21" s="147"/>
      <c r="BB21" s="147"/>
      <c r="BC21" s="45">
        <f>IF(BB20=Asetukset!$H$27,BA20,IF(BB20=Asetukset!$H$28,BA20*60,IF(BB20=Asetukset!$H$29,BA20*60*8,BA20*60*8*5)))</f>
        <v>0</v>
      </c>
      <c r="BE21" s="147"/>
      <c r="BF21" s="147"/>
      <c r="BG21" s="147"/>
      <c r="BH21" s="45">
        <f>IF(BG20=Asetukset!$H$27,BF20,IF(BG20=Asetukset!$H$28,BF20*60,IF(BG20=Asetukset!$H$29,BF20*60*8,BF20*60*8*5)))</f>
        <v>0</v>
      </c>
      <c r="BJ21" s="147"/>
      <c r="BK21" s="147"/>
      <c r="BL21" s="147"/>
      <c r="BM21" s="45">
        <f>IF(BL20=Asetukset!$H$27,BK20,IF(BL20=Asetukset!$H$28,BK20*60,IF(BL20=Asetukset!$H$29,BK20*60*8,BK20*60*8*5)))</f>
        <v>0</v>
      </c>
      <c r="BO21" s="147"/>
      <c r="BP21" s="147"/>
      <c r="BQ21" s="147"/>
      <c r="BR21" s="45">
        <f>IF(BQ20=Asetukset!$H$27,BP20,IF(BQ20=Asetukset!$H$28,BP20*60,IF(BQ20=Asetukset!$H$29,BP20*60*8,BP20*60*8*5)))</f>
        <v>0</v>
      </c>
      <c r="BT21" s="147"/>
      <c r="BU21" s="147"/>
      <c r="BV21" s="147"/>
      <c r="BW21" s="45">
        <f>IF(BV20=Asetukset!$H$27,BU20,IF(BV20=Asetukset!$H$28,BU20*60,IF(BV20=Asetukset!$H$29,BU20*60*8,BU20*60*8*5)))</f>
        <v>0</v>
      </c>
      <c r="BY21" s="147"/>
      <c r="BZ21" s="147"/>
      <c r="CA21" s="147"/>
      <c r="CB21" s="45">
        <f>IF(CA20=Asetukset!$H$27,BZ20,IF(CA20=Asetukset!$H$28,BZ20*60,IF(CA20=Asetukset!$H$29,BZ20*60*8,BZ20*60*8*5)))</f>
        <v>0</v>
      </c>
      <c r="CD21" s="147"/>
      <c r="CE21" s="147"/>
      <c r="CF21" s="147"/>
      <c r="CG21" s="45">
        <f>IF(CF20=Asetukset!$H$27,CE20,IF(CF20=Asetukset!$H$28,CE20*60,IF(CF20=Asetukset!$H$29,CE20*60*8,CE20*60*8*5)))</f>
        <v>0</v>
      </c>
    </row>
    <row r="22" spans="1:85" x14ac:dyDescent="0.3">
      <c r="A22" s="149"/>
      <c r="B22" s="198"/>
      <c r="G22" s="118" t="str">
        <f>Asetukset!$N$21</f>
        <v>Muuta</v>
      </c>
      <c r="H22" s="113" t="str">
        <f>Asetukset!$O$21</f>
        <v>kpl</v>
      </c>
      <c r="I22" s="140">
        <v>0</v>
      </c>
      <c r="L22" s="147"/>
      <c r="M22" s="147"/>
      <c r="N22" s="147"/>
      <c r="Q22" s="147"/>
      <c r="R22" s="147"/>
      <c r="S22" s="147"/>
      <c r="V22" s="147"/>
      <c r="W22" s="147"/>
      <c r="X22" s="147"/>
      <c r="AA22" s="147"/>
      <c r="AB22" s="147"/>
      <c r="AC22" s="147"/>
      <c r="AF22" s="147"/>
      <c r="AG22" s="147"/>
      <c r="AH22" s="147"/>
      <c r="AK22" s="147"/>
      <c r="AL22" s="147"/>
      <c r="AM22" s="147"/>
      <c r="AP22" s="147"/>
      <c r="AQ22" s="147"/>
      <c r="AR22" s="147"/>
      <c r="AU22" s="147"/>
      <c r="AV22" s="147"/>
      <c r="AW22" s="147"/>
      <c r="AZ22" s="147"/>
      <c r="BA22" s="147"/>
      <c r="BB22" s="147"/>
      <c r="BE22" s="147"/>
      <c r="BF22" s="147"/>
      <c r="BG22" s="147"/>
      <c r="BJ22" s="147"/>
      <c r="BK22" s="147"/>
      <c r="BL22" s="147"/>
      <c r="BO22" s="147"/>
      <c r="BP22" s="147"/>
      <c r="BQ22" s="147"/>
      <c r="BT22" s="147"/>
      <c r="BU22" s="147"/>
      <c r="BV22" s="147"/>
      <c r="BY22" s="147"/>
      <c r="BZ22" s="147"/>
      <c r="CA22" s="147"/>
      <c r="CD22" s="147"/>
      <c r="CE22" s="147"/>
      <c r="CF22" s="147"/>
    </row>
    <row r="23" spans="1:85" ht="14" customHeight="1" x14ac:dyDescent="0.3">
      <c r="A23" s="149"/>
      <c r="B23" s="198"/>
      <c r="G23" s="153"/>
      <c r="H23" s="154"/>
      <c r="I23" s="155"/>
      <c r="L23" s="147"/>
      <c r="M23" s="147"/>
      <c r="N23" s="147"/>
      <c r="Q23" s="147"/>
      <c r="R23" s="147"/>
      <c r="S23" s="147"/>
      <c r="V23" s="147"/>
      <c r="W23" s="147"/>
      <c r="X23" s="147"/>
      <c r="AA23" s="147"/>
      <c r="AB23" s="147"/>
      <c r="AC23" s="147"/>
      <c r="AF23" s="147"/>
      <c r="AG23" s="147"/>
      <c r="AH23" s="147"/>
      <c r="AK23" s="147"/>
      <c r="AL23" s="147"/>
      <c r="AM23" s="147"/>
      <c r="AP23" s="147"/>
      <c r="AQ23" s="147"/>
      <c r="AR23" s="147"/>
      <c r="AU23" s="147"/>
      <c r="AV23" s="147"/>
      <c r="AW23" s="147"/>
      <c r="AZ23" s="147"/>
      <c r="BA23" s="147"/>
      <c r="BB23" s="147"/>
      <c r="BE23" s="147"/>
      <c r="BF23" s="147"/>
      <c r="BG23" s="147"/>
      <c r="BJ23" s="147"/>
      <c r="BK23" s="147"/>
      <c r="BL23" s="147"/>
      <c r="BO23" s="147"/>
      <c r="BP23" s="147"/>
      <c r="BQ23" s="147"/>
      <c r="BT23" s="147"/>
      <c r="BU23" s="147"/>
      <c r="BV23" s="147"/>
      <c r="BY23" s="147"/>
      <c r="BZ23" s="147"/>
      <c r="CA23" s="147"/>
      <c r="CD23" s="147"/>
      <c r="CE23" s="147"/>
      <c r="CF23" s="147"/>
    </row>
    <row r="24" spans="1:85" ht="14" customHeight="1" x14ac:dyDescent="0.3">
      <c r="A24" s="149"/>
      <c r="B24" s="198"/>
      <c r="G24" s="156"/>
      <c r="H24" s="157"/>
      <c r="I24" s="158"/>
      <c r="L24" s="147"/>
      <c r="M24" s="147"/>
      <c r="N24" s="147"/>
      <c r="Q24" s="147"/>
      <c r="R24" s="147"/>
      <c r="S24" s="147"/>
      <c r="V24" s="147"/>
      <c r="W24" s="147"/>
      <c r="X24" s="147"/>
      <c r="AA24" s="147"/>
      <c r="AB24" s="147"/>
      <c r="AC24" s="147"/>
      <c r="AF24" s="147"/>
      <c r="AG24" s="147"/>
      <c r="AH24" s="147"/>
      <c r="AK24" s="147"/>
      <c r="AL24" s="147"/>
      <c r="AM24" s="147"/>
      <c r="AP24" s="147"/>
      <c r="AQ24" s="147"/>
      <c r="AR24" s="147"/>
      <c r="AU24" s="147"/>
      <c r="AV24" s="147"/>
      <c r="AW24" s="147"/>
      <c r="AZ24" s="147"/>
      <c r="BA24" s="147"/>
      <c r="BB24" s="147"/>
      <c r="BE24" s="147"/>
      <c r="BF24" s="147"/>
      <c r="BG24" s="147"/>
      <c r="BJ24" s="147"/>
      <c r="BK24" s="147"/>
      <c r="BL24" s="147"/>
      <c r="BO24" s="147"/>
      <c r="BP24" s="147"/>
      <c r="BQ24" s="147"/>
      <c r="BT24" s="147"/>
      <c r="BU24" s="147"/>
      <c r="BV24" s="147"/>
      <c r="BY24" s="147"/>
      <c r="BZ24" s="147"/>
      <c r="CA24" s="147"/>
      <c r="CD24" s="147"/>
      <c r="CE24" s="147"/>
      <c r="CF24" s="147"/>
    </row>
    <row r="25" spans="1:85" x14ac:dyDescent="0.3">
      <c r="A25" s="149"/>
      <c r="B25" s="198"/>
      <c r="G25" s="120"/>
      <c r="H25" s="120"/>
      <c r="I25" s="120"/>
      <c r="L25" s="120"/>
      <c r="M25" s="120"/>
      <c r="N25" s="120"/>
      <c r="Q25" s="120"/>
      <c r="R25" s="120"/>
      <c r="S25" s="120"/>
      <c r="V25" s="120"/>
      <c r="W25" s="120"/>
      <c r="X25" s="120"/>
      <c r="AA25" s="120"/>
      <c r="AB25" s="120"/>
      <c r="AC25" s="120"/>
      <c r="AF25" s="120"/>
      <c r="AG25" s="120"/>
      <c r="AH25" s="120"/>
      <c r="AK25" s="120"/>
      <c r="AL25" s="120"/>
      <c r="AM25" s="120"/>
      <c r="AP25" s="120"/>
      <c r="AQ25" s="120"/>
      <c r="AR25" s="120"/>
      <c r="AU25" s="120"/>
      <c r="AV25" s="120"/>
      <c r="AW25" s="120"/>
      <c r="AZ25" s="120"/>
      <c r="BA25" s="120"/>
      <c r="BB25" s="120"/>
      <c r="BE25" s="120"/>
      <c r="BF25" s="120"/>
      <c r="BG25" s="120"/>
      <c r="BJ25" s="120"/>
      <c r="BK25" s="120"/>
      <c r="BL25" s="120"/>
      <c r="BO25" s="120"/>
      <c r="BP25" s="120"/>
      <c r="BQ25" s="120"/>
      <c r="BT25" s="120"/>
      <c r="BU25" s="120"/>
      <c r="BV25" s="120"/>
      <c r="BY25" s="120"/>
      <c r="BZ25" s="120"/>
      <c r="CA25" s="120"/>
      <c r="CD25" s="120"/>
      <c r="CE25" s="120"/>
      <c r="CF25" s="120"/>
    </row>
    <row r="26" spans="1:85" x14ac:dyDescent="0.3">
      <c r="A26" s="149"/>
      <c r="B26" s="198"/>
      <c r="G26" s="147" t="s">
        <v>44</v>
      </c>
      <c r="H26" s="147"/>
      <c r="I26" s="147"/>
      <c r="L26" s="147" t="s">
        <v>44</v>
      </c>
      <c r="M26" s="147"/>
      <c r="N26" s="147"/>
      <c r="Q26" s="147" t="s">
        <v>44</v>
      </c>
      <c r="R26" s="147"/>
      <c r="S26" s="147"/>
      <c r="V26" s="147" t="s">
        <v>44</v>
      </c>
      <c r="W26" s="147"/>
      <c r="X26" s="147"/>
      <c r="AA26" s="147" t="s">
        <v>44</v>
      </c>
      <c r="AB26" s="147"/>
      <c r="AC26" s="147"/>
      <c r="AF26" s="147" t="s">
        <v>44</v>
      </c>
      <c r="AG26" s="147"/>
      <c r="AH26" s="147"/>
      <c r="AK26" s="147" t="s">
        <v>44</v>
      </c>
      <c r="AL26" s="147"/>
      <c r="AM26" s="147"/>
      <c r="AP26" s="147" t="s">
        <v>44</v>
      </c>
      <c r="AQ26" s="147"/>
      <c r="AR26" s="147"/>
      <c r="AU26" s="147" t="s">
        <v>44</v>
      </c>
      <c r="AV26" s="147"/>
      <c r="AW26" s="147"/>
      <c r="AZ26" s="147" t="s">
        <v>44</v>
      </c>
      <c r="BA26" s="147"/>
      <c r="BB26" s="147"/>
      <c r="BE26" s="147" t="s">
        <v>44</v>
      </c>
      <c r="BF26" s="147"/>
      <c r="BG26" s="147"/>
      <c r="BJ26" s="147" t="s">
        <v>44</v>
      </c>
      <c r="BK26" s="147"/>
      <c r="BL26" s="147"/>
      <c r="BO26" s="147" t="s">
        <v>44</v>
      </c>
      <c r="BP26" s="147"/>
      <c r="BQ26" s="147"/>
      <c r="BT26" s="147" t="s">
        <v>44</v>
      </c>
      <c r="BU26" s="147"/>
      <c r="BV26" s="147"/>
      <c r="BY26" s="147" t="s">
        <v>44</v>
      </c>
      <c r="BZ26" s="147"/>
      <c r="CA26" s="147"/>
      <c r="CD26" s="147" t="s">
        <v>44</v>
      </c>
      <c r="CE26" s="147"/>
      <c r="CF26" s="147"/>
    </row>
    <row r="27" spans="1:85" ht="14" customHeight="1" x14ac:dyDescent="0.3">
      <c r="A27" s="149"/>
      <c r="B27" s="198"/>
      <c r="G27" s="147"/>
      <c r="H27" s="147"/>
      <c r="I27" s="147"/>
      <c r="L27" s="147"/>
      <c r="M27" s="147"/>
      <c r="N27" s="147"/>
      <c r="Q27" s="147"/>
      <c r="R27" s="147"/>
      <c r="S27" s="147"/>
      <c r="V27" s="147"/>
      <c r="W27" s="147"/>
      <c r="X27" s="147"/>
      <c r="AA27" s="147"/>
      <c r="AB27" s="147"/>
      <c r="AC27" s="147"/>
      <c r="AF27" s="147"/>
      <c r="AG27" s="147"/>
      <c r="AH27" s="147"/>
      <c r="AK27" s="147"/>
      <c r="AL27" s="147"/>
      <c r="AM27" s="147"/>
      <c r="AP27" s="147"/>
      <c r="AQ27" s="147"/>
      <c r="AR27" s="147"/>
      <c r="AU27" s="147"/>
      <c r="AV27" s="147"/>
      <c r="AW27" s="147"/>
      <c r="AZ27" s="147"/>
      <c r="BA27" s="147"/>
      <c r="BB27" s="147"/>
      <c r="BE27" s="147"/>
      <c r="BF27" s="147"/>
      <c r="BG27" s="147"/>
      <c r="BJ27" s="147"/>
      <c r="BK27" s="147"/>
      <c r="BL27" s="147"/>
      <c r="BO27" s="147"/>
      <c r="BP27" s="147"/>
      <c r="BQ27" s="147"/>
      <c r="BT27" s="147"/>
      <c r="BU27" s="147"/>
      <c r="BV27" s="147"/>
      <c r="BY27" s="147"/>
      <c r="BZ27" s="147"/>
      <c r="CA27" s="147"/>
      <c r="CD27" s="147"/>
      <c r="CE27" s="147"/>
      <c r="CF27" s="147"/>
    </row>
    <row r="28" spans="1:85" x14ac:dyDescent="0.3">
      <c r="A28" s="149"/>
      <c r="B28" s="198"/>
      <c r="G28" s="147"/>
      <c r="H28" s="147"/>
      <c r="I28" s="147"/>
      <c r="L28" s="147"/>
      <c r="M28" s="147"/>
      <c r="N28" s="147"/>
      <c r="Q28" s="147"/>
      <c r="R28" s="147"/>
      <c r="S28" s="147"/>
      <c r="V28" s="147"/>
      <c r="W28" s="147"/>
      <c r="X28" s="147"/>
      <c r="AA28" s="147"/>
      <c r="AB28" s="147"/>
      <c r="AC28" s="147"/>
      <c r="AF28" s="147"/>
      <c r="AG28" s="147"/>
      <c r="AH28" s="147"/>
      <c r="AK28" s="147"/>
      <c r="AL28" s="147"/>
      <c r="AM28" s="147"/>
      <c r="AP28" s="147"/>
      <c r="AQ28" s="147"/>
      <c r="AR28" s="147"/>
      <c r="AU28" s="147"/>
      <c r="AV28" s="147"/>
      <c r="AW28" s="147"/>
      <c r="AZ28" s="147"/>
      <c r="BA28" s="147"/>
      <c r="BB28" s="147"/>
      <c r="BE28" s="147"/>
      <c r="BF28" s="147"/>
      <c r="BG28" s="147"/>
      <c r="BJ28" s="147"/>
      <c r="BK28" s="147"/>
      <c r="BL28" s="147"/>
      <c r="BO28" s="147"/>
      <c r="BP28" s="147"/>
      <c r="BQ28" s="147"/>
      <c r="BT28" s="147"/>
      <c r="BU28" s="147"/>
      <c r="BV28" s="147"/>
      <c r="BY28" s="147"/>
      <c r="BZ28" s="147"/>
      <c r="CA28" s="147"/>
      <c r="CD28" s="147"/>
      <c r="CE28" s="147"/>
      <c r="CF28" s="147"/>
    </row>
    <row r="29" spans="1:85" x14ac:dyDescent="0.3">
      <c r="A29" s="149"/>
      <c r="B29" s="198"/>
      <c r="G29" s="147"/>
      <c r="H29" s="147"/>
      <c r="I29" s="147"/>
      <c r="L29" s="147"/>
      <c r="M29" s="147"/>
      <c r="N29" s="147"/>
      <c r="Q29" s="147"/>
      <c r="R29" s="147"/>
      <c r="S29" s="147"/>
      <c r="V29" s="147"/>
      <c r="W29" s="147"/>
      <c r="X29" s="147"/>
      <c r="AA29" s="147"/>
      <c r="AB29" s="147"/>
      <c r="AC29" s="147"/>
      <c r="AF29" s="147"/>
      <c r="AG29" s="147"/>
      <c r="AH29" s="147"/>
      <c r="AK29" s="147"/>
      <c r="AL29" s="147"/>
      <c r="AM29" s="147"/>
      <c r="AP29" s="147"/>
      <c r="AQ29" s="147"/>
      <c r="AR29" s="147"/>
      <c r="AU29" s="147"/>
      <c r="AV29" s="147"/>
      <c r="AW29" s="147"/>
      <c r="AZ29" s="147"/>
      <c r="BA29" s="147"/>
      <c r="BB29" s="147"/>
      <c r="BE29" s="147"/>
      <c r="BF29" s="147"/>
      <c r="BG29" s="147"/>
      <c r="BJ29" s="147"/>
      <c r="BK29" s="147"/>
      <c r="BL29" s="147"/>
      <c r="BO29" s="147"/>
      <c r="BP29" s="147"/>
      <c r="BQ29" s="147"/>
      <c r="BT29" s="147"/>
      <c r="BU29" s="147"/>
      <c r="BV29" s="147"/>
      <c r="BY29" s="147"/>
      <c r="BZ29" s="147"/>
      <c r="CA29" s="147"/>
      <c r="CD29" s="147"/>
      <c r="CE29" s="147"/>
      <c r="CF29" s="147"/>
    </row>
    <row r="30" spans="1:85" ht="14" customHeight="1" x14ac:dyDescent="0.3">
      <c r="A30" s="150"/>
      <c r="B30" s="198"/>
      <c r="G30" s="147"/>
      <c r="H30" s="147"/>
      <c r="I30" s="147"/>
      <c r="L30" s="147"/>
      <c r="M30" s="147"/>
      <c r="N30" s="147"/>
      <c r="Q30" s="147"/>
      <c r="R30" s="147"/>
      <c r="S30" s="147"/>
      <c r="V30" s="147"/>
      <c r="W30" s="147"/>
      <c r="X30" s="147"/>
      <c r="AA30" s="147"/>
      <c r="AB30" s="147"/>
      <c r="AC30" s="147"/>
      <c r="AF30" s="147"/>
      <c r="AG30" s="147"/>
      <c r="AH30" s="147"/>
      <c r="AK30" s="147"/>
      <c r="AL30" s="147"/>
      <c r="AM30" s="147"/>
      <c r="AP30" s="147"/>
      <c r="AQ30" s="147"/>
      <c r="AR30" s="147"/>
      <c r="AU30" s="147"/>
      <c r="AV30" s="147"/>
      <c r="AW30" s="147"/>
      <c r="AZ30" s="147"/>
      <c r="BA30" s="147"/>
      <c r="BB30" s="147"/>
      <c r="BE30" s="147"/>
      <c r="BF30" s="147"/>
      <c r="BG30" s="147"/>
      <c r="BJ30" s="147"/>
      <c r="BK30" s="147"/>
      <c r="BL30" s="147"/>
      <c r="BO30" s="147"/>
      <c r="BP30" s="147"/>
      <c r="BQ30" s="147"/>
      <c r="BT30" s="147"/>
      <c r="BU30" s="147"/>
      <c r="BV30" s="147"/>
      <c r="BY30" s="147"/>
      <c r="BZ30" s="147"/>
      <c r="CA30" s="147"/>
      <c r="CD30" s="147"/>
      <c r="CE30" s="147"/>
      <c r="CF30" s="147"/>
    </row>
    <row r="31" spans="1:85" x14ac:dyDescent="0.3">
      <c r="A31" s="150"/>
      <c r="B31" s="198"/>
      <c r="G31" s="147"/>
      <c r="H31" s="147"/>
      <c r="I31" s="147"/>
      <c r="L31" s="147"/>
      <c r="M31" s="147"/>
      <c r="N31" s="147"/>
      <c r="Q31" s="147"/>
      <c r="R31" s="147"/>
      <c r="S31" s="147"/>
      <c r="V31" s="147"/>
      <c r="W31" s="147"/>
      <c r="X31" s="147"/>
      <c r="AA31" s="147"/>
      <c r="AB31" s="147"/>
      <c r="AC31" s="147"/>
      <c r="AF31" s="147"/>
      <c r="AG31" s="147"/>
      <c r="AH31" s="147"/>
      <c r="AK31" s="147"/>
      <c r="AL31" s="147"/>
      <c r="AM31" s="147"/>
      <c r="AP31" s="147"/>
      <c r="AQ31" s="147"/>
      <c r="AR31" s="147"/>
      <c r="AU31" s="147"/>
      <c r="AV31" s="147"/>
      <c r="AW31" s="147"/>
      <c r="AZ31" s="147"/>
      <c r="BA31" s="147"/>
      <c r="BB31" s="147"/>
      <c r="BE31" s="147"/>
      <c r="BF31" s="147"/>
      <c r="BG31" s="147"/>
      <c r="BJ31" s="147"/>
      <c r="BK31" s="147"/>
      <c r="BL31" s="147"/>
      <c r="BO31" s="147"/>
      <c r="BP31" s="147"/>
      <c r="BQ31" s="147"/>
      <c r="BT31" s="147"/>
      <c r="BU31" s="147"/>
      <c r="BV31" s="147"/>
      <c r="BY31" s="147"/>
      <c r="BZ31" s="147"/>
      <c r="CA31" s="147"/>
      <c r="CD31" s="147"/>
      <c r="CE31" s="147"/>
      <c r="CF31" s="147"/>
    </row>
    <row r="32" spans="1:85" x14ac:dyDescent="0.3">
      <c r="A32" s="150"/>
      <c r="B32" s="198"/>
      <c r="G32" s="147"/>
      <c r="H32" s="147"/>
      <c r="I32" s="147"/>
      <c r="J32" s="45">
        <f>IF(I31=Asetukset!$H$27,H31,IF(I31=Asetukset!$H$28,H31*60,IF(I31=Asetukset!$H$29,H31*60*8,H31*60*8*5)))</f>
        <v>0</v>
      </c>
      <c r="L32" s="147"/>
      <c r="M32" s="147"/>
      <c r="N32" s="147"/>
      <c r="O32" s="45">
        <f>IF(N31=Asetukset!$H$27,M31,IF(N31=Asetukset!$H$28,M31*60,IF(N31=Asetukset!$H$29,M31*60*8,M31*60*8*5)))</f>
        <v>0</v>
      </c>
      <c r="Q32" s="147"/>
      <c r="R32" s="147"/>
      <c r="S32" s="147"/>
      <c r="T32" s="45">
        <f>IF(S31=Asetukset!$H$27,R31,IF(S31=Asetukset!$H$28,R31*60,IF(S31=Asetukset!$H$29,R31*60*8,R31*60*8*5)))</f>
        <v>0</v>
      </c>
      <c r="V32" s="147"/>
      <c r="W32" s="147"/>
      <c r="X32" s="147"/>
      <c r="Y32" s="45">
        <f>IF(X31=Asetukset!$H$27,W31,IF(X31=Asetukset!$H$28,W31*60,IF(X31=Asetukset!$H$29,W31*60*8,W31*60*8*5)))</f>
        <v>0</v>
      </c>
      <c r="AA32" s="147"/>
      <c r="AB32" s="147"/>
      <c r="AC32" s="147"/>
      <c r="AD32" s="45">
        <f>IF(AC31=Asetukset!$H$27,AB31,IF(AC31=Asetukset!$H$28,AB31*60,IF(AC31=Asetukset!$H$29,AB31*60*8,AB31*60*8*5)))</f>
        <v>0</v>
      </c>
      <c r="AF32" s="147"/>
      <c r="AG32" s="147"/>
      <c r="AH32" s="147"/>
      <c r="AI32" s="45">
        <f>IF(AH31=Asetukset!$H$27,AG31,IF(AH31=Asetukset!$H$28,AG31*60,IF(AH31=Asetukset!$H$29,AG31*60*8,AG31*60*8*5)))</f>
        <v>0</v>
      </c>
      <c r="AK32" s="147"/>
      <c r="AL32" s="147"/>
      <c r="AM32" s="147"/>
      <c r="AN32" s="45">
        <f>IF(AM31=Asetukset!$H$27,AL31,IF(AM31=Asetukset!$H$28,AL31*60,IF(AM31=Asetukset!$H$29,AL31*60*8,AL31*60*8*5)))</f>
        <v>0</v>
      </c>
      <c r="AP32" s="147"/>
      <c r="AQ32" s="147"/>
      <c r="AR32" s="147"/>
      <c r="AS32" s="45">
        <f>IF(AR31=Asetukset!$H$27,AQ31,IF(AR31=Asetukset!$H$28,AQ31*60,IF(AR31=Asetukset!$H$29,AQ31*60*8,AQ31*60*8*5)))</f>
        <v>0</v>
      </c>
      <c r="AU32" s="147"/>
      <c r="AV32" s="147"/>
      <c r="AW32" s="147"/>
      <c r="AX32" s="45">
        <f>IF(AW31=Asetukset!$H$27,AV31,IF(AW31=Asetukset!$H$28,AV31*60,IF(AW31=Asetukset!$H$29,AV31*60*8,AV31*60*8*5)))</f>
        <v>0</v>
      </c>
      <c r="AZ32" s="147"/>
      <c r="BA32" s="147"/>
      <c r="BB32" s="147"/>
      <c r="BC32" s="45">
        <f>IF(BB31=Asetukset!$H$27,BA31,IF(BB31=Asetukset!$H$28,BA31*60,IF(BB31=Asetukset!$H$29,BA31*60*8,BA31*60*8*5)))</f>
        <v>0</v>
      </c>
      <c r="BE32" s="147"/>
      <c r="BF32" s="147"/>
      <c r="BG32" s="147"/>
      <c r="BH32" s="45">
        <f>IF(BG31=Asetukset!$H$27,BF31,IF(BG31=Asetukset!$H$28,BF31*60,IF(BG31=Asetukset!$H$29,BF31*60*8,BF31*60*8*5)))</f>
        <v>0</v>
      </c>
      <c r="BJ32" s="147"/>
      <c r="BK32" s="147"/>
      <c r="BL32" s="147"/>
      <c r="BM32" s="45">
        <f>IF(BL31=Asetukset!$H$27,BK31,IF(BL31=Asetukset!$H$28,BK31*60,IF(BL31=Asetukset!$H$29,BK31*60*8,BK31*60*8*5)))</f>
        <v>0</v>
      </c>
      <c r="BO32" s="147"/>
      <c r="BP32" s="147"/>
      <c r="BQ32" s="147"/>
      <c r="BR32" s="45">
        <f>IF(BQ31=Asetukset!$H$27,BP31,IF(BQ31=Asetukset!$H$28,BP31*60,IF(BQ31=Asetukset!$H$29,BP31*60*8,BP31*60*8*5)))</f>
        <v>0</v>
      </c>
      <c r="BT32" s="147"/>
      <c r="BU32" s="147"/>
      <c r="BV32" s="147"/>
      <c r="BW32" s="45">
        <f>IF(BV31=Asetukset!$H$27,BU31,IF(BV31=Asetukset!$H$28,BU31*60,IF(BV31=Asetukset!$H$29,BU31*60*8,BU31*60*8*5)))</f>
        <v>0</v>
      </c>
      <c r="BY32" s="147"/>
      <c r="BZ32" s="147"/>
      <c r="CA32" s="147"/>
      <c r="CB32" s="45">
        <f>IF(CA31=Asetukset!$H$27,BZ31,IF(CA31=Asetukset!$H$28,BZ31*60,IF(CA31=Asetukset!$H$29,BZ31*60*8,BZ31*60*8*5)))</f>
        <v>0</v>
      </c>
      <c r="CD32" s="147"/>
      <c r="CE32" s="147"/>
      <c r="CF32" s="147"/>
      <c r="CG32" s="45">
        <f>IF(CF31=Asetukset!$H$27,CE31,IF(CF31=Asetukset!$H$28,CE31*60,IF(CF31=Asetukset!$H$29,CE31*60*8,CE31*60*8*5)))</f>
        <v>0</v>
      </c>
    </row>
    <row r="33" spans="1:85" x14ac:dyDescent="0.3">
      <c r="A33" s="150"/>
      <c r="B33" s="198"/>
      <c r="G33" s="147"/>
      <c r="H33" s="147"/>
      <c r="I33" s="147"/>
      <c r="L33" s="147"/>
      <c r="M33" s="147"/>
      <c r="N33" s="147"/>
      <c r="Q33" s="147"/>
      <c r="R33" s="147"/>
      <c r="S33" s="147"/>
      <c r="V33" s="147"/>
      <c r="W33" s="147"/>
      <c r="X33" s="147"/>
      <c r="AA33" s="147"/>
      <c r="AB33" s="147"/>
      <c r="AC33" s="147"/>
      <c r="AF33" s="147"/>
      <c r="AG33" s="147"/>
      <c r="AH33" s="147"/>
      <c r="AK33" s="147"/>
      <c r="AL33" s="147"/>
      <c r="AM33" s="147"/>
      <c r="AP33" s="147"/>
      <c r="AQ33" s="147"/>
      <c r="AR33" s="147"/>
      <c r="AU33" s="147"/>
      <c r="AV33" s="147"/>
      <c r="AW33" s="147"/>
      <c r="AZ33" s="147"/>
      <c r="BA33" s="147"/>
      <c r="BB33" s="147"/>
      <c r="BE33" s="147"/>
      <c r="BF33" s="147"/>
      <c r="BG33" s="147"/>
      <c r="BJ33" s="147"/>
      <c r="BK33" s="147"/>
      <c r="BL33" s="147"/>
      <c r="BO33" s="147"/>
      <c r="BP33" s="147"/>
      <c r="BQ33" s="147"/>
      <c r="BT33" s="147"/>
      <c r="BU33" s="147"/>
      <c r="BV33" s="147"/>
      <c r="BY33" s="147"/>
      <c r="BZ33" s="147"/>
      <c r="CA33" s="147"/>
      <c r="CD33" s="147"/>
      <c r="CE33" s="147"/>
      <c r="CF33" s="147"/>
    </row>
    <row r="34" spans="1:85" ht="14" customHeight="1" x14ac:dyDescent="0.3">
      <c r="A34" s="150"/>
      <c r="B34" s="198"/>
      <c r="G34" s="147"/>
      <c r="H34" s="147"/>
      <c r="I34" s="147"/>
      <c r="L34" s="147"/>
      <c r="M34" s="147"/>
      <c r="N34" s="147"/>
      <c r="Q34" s="147"/>
      <c r="R34" s="147"/>
      <c r="S34" s="147"/>
      <c r="V34" s="147"/>
      <c r="W34" s="147"/>
      <c r="X34" s="147"/>
      <c r="AA34" s="147"/>
      <c r="AB34" s="147"/>
      <c r="AC34" s="147"/>
      <c r="AF34" s="147"/>
      <c r="AG34" s="147"/>
      <c r="AH34" s="147"/>
      <c r="AK34" s="147"/>
      <c r="AL34" s="147"/>
      <c r="AM34" s="147"/>
      <c r="AP34" s="147"/>
      <c r="AQ34" s="147"/>
      <c r="AR34" s="147"/>
      <c r="AU34" s="147"/>
      <c r="AV34" s="147"/>
      <c r="AW34" s="147"/>
      <c r="AZ34" s="147"/>
      <c r="BA34" s="147"/>
      <c r="BB34" s="147"/>
      <c r="BE34" s="147"/>
      <c r="BF34" s="147"/>
      <c r="BG34" s="147"/>
      <c r="BJ34" s="147"/>
      <c r="BK34" s="147"/>
      <c r="BL34" s="147"/>
      <c r="BO34" s="147"/>
      <c r="BP34" s="147"/>
      <c r="BQ34" s="147"/>
      <c r="BT34" s="147"/>
      <c r="BU34" s="147"/>
      <c r="BV34" s="147"/>
      <c r="BY34" s="147"/>
      <c r="BZ34" s="147"/>
      <c r="CA34" s="147"/>
      <c r="CD34" s="147"/>
      <c r="CE34" s="147"/>
      <c r="CF34" s="147"/>
    </row>
    <row r="35" spans="1:85" ht="14" customHeight="1" x14ac:dyDescent="0.3">
      <c r="A35" s="150"/>
      <c r="B35" s="198"/>
      <c r="G35" s="147"/>
      <c r="H35" s="147"/>
      <c r="I35" s="147"/>
      <c r="L35" s="147"/>
      <c r="M35" s="147"/>
      <c r="N35" s="147"/>
      <c r="Q35" s="147"/>
      <c r="R35" s="147"/>
      <c r="S35" s="147"/>
      <c r="V35" s="147"/>
      <c r="W35" s="147"/>
      <c r="X35" s="147"/>
      <c r="AA35" s="147"/>
      <c r="AB35" s="147"/>
      <c r="AC35" s="147"/>
      <c r="AF35" s="147"/>
      <c r="AG35" s="147"/>
      <c r="AH35" s="147"/>
      <c r="AK35" s="147"/>
      <c r="AL35" s="147"/>
      <c r="AM35" s="147"/>
      <c r="AP35" s="147"/>
      <c r="AQ35" s="147"/>
      <c r="AR35" s="147"/>
      <c r="AU35" s="147"/>
      <c r="AV35" s="147"/>
      <c r="AW35" s="147"/>
      <c r="AZ35" s="147"/>
      <c r="BA35" s="147"/>
      <c r="BB35" s="147"/>
      <c r="BE35" s="147"/>
      <c r="BF35" s="147"/>
      <c r="BG35" s="147"/>
      <c r="BJ35" s="147"/>
      <c r="BK35" s="147"/>
      <c r="BL35" s="147"/>
      <c r="BO35" s="147"/>
      <c r="BP35" s="147"/>
      <c r="BQ35" s="147"/>
      <c r="BT35" s="147"/>
      <c r="BU35" s="147"/>
      <c r="BV35" s="147"/>
      <c r="BY35" s="147"/>
      <c r="BZ35" s="147"/>
      <c r="CA35" s="147"/>
      <c r="CD35" s="147"/>
      <c r="CE35" s="147"/>
      <c r="CF35" s="147"/>
    </row>
    <row r="36" spans="1:85" x14ac:dyDescent="0.3">
      <c r="A36" s="150"/>
      <c r="B36" s="198"/>
      <c r="G36" s="120"/>
      <c r="H36" s="120"/>
      <c r="I36" s="120"/>
      <c r="L36" s="120"/>
      <c r="M36" s="120"/>
      <c r="N36" s="120"/>
      <c r="Q36" s="120"/>
      <c r="R36" s="120"/>
      <c r="S36" s="120"/>
      <c r="V36" s="120"/>
      <c r="W36" s="120"/>
      <c r="X36" s="120"/>
      <c r="AA36" s="120"/>
      <c r="AB36" s="120"/>
      <c r="AC36" s="120"/>
      <c r="AF36" s="120"/>
      <c r="AG36" s="120"/>
      <c r="AH36" s="120"/>
      <c r="AK36" s="120"/>
      <c r="AL36" s="120"/>
      <c r="AM36" s="120"/>
      <c r="AP36" s="120"/>
      <c r="AQ36" s="120"/>
      <c r="AR36" s="120"/>
      <c r="AU36" s="120"/>
      <c r="AV36" s="120"/>
      <c r="AW36" s="120"/>
      <c r="AZ36" s="120"/>
      <c r="BA36" s="120"/>
      <c r="BB36" s="120"/>
      <c r="BE36" s="120"/>
      <c r="BF36" s="120"/>
      <c r="BG36" s="120"/>
      <c r="BJ36" s="120"/>
      <c r="BK36" s="120"/>
      <c r="BL36" s="120"/>
      <c r="BO36" s="120"/>
      <c r="BP36" s="120"/>
      <c r="BQ36" s="120"/>
      <c r="BT36" s="120"/>
      <c r="BU36" s="120"/>
      <c r="BV36" s="120"/>
      <c r="BY36" s="120"/>
      <c r="BZ36" s="120"/>
      <c r="CA36" s="120"/>
      <c r="CD36" s="120"/>
      <c r="CE36" s="120"/>
      <c r="CF36" s="120"/>
    </row>
    <row r="37" spans="1:85" x14ac:dyDescent="0.3">
      <c r="A37" s="150"/>
      <c r="B37" s="198"/>
      <c r="G37" s="147" t="s">
        <v>44</v>
      </c>
      <c r="H37" s="147"/>
      <c r="I37" s="147"/>
      <c r="L37" s="147" t="s">
        <v>44</v>
      </c>
      <c r="M37" s="147"/>
      <c r="N37" s="147"/>
      <c r="Q37" s="147" t="s">
        <v>44</v>
      </c>
      <c r="R37" s="147"/>
      <c r="S37" s="147"/>
      <c r="V37" s="147" t="s">
        <v>44</v>
      </c>
      <c r="W37" s="147"/>
      <c r="X37" s="147"/>
      <c r="AA37" s="147" t="s">
        <v>44</v>
      </c>
      <c r="AB37" s="147"/>
      <c r="AC37" s="147"/>
      <c r="AF37" s="147" t="s">
        <v>44</v>
      </c>
      <c r="AG37" s="147"/>
      <c r="AH37" s="147"/>
      <c r="AK37" s="147" t="s">
        <v>44</v>
      </c>
      <c r="AL37" s="147"/>
      <c r="AM37" s="147"/>
      <c r="AP37" s="147" t="s">
        <v>44</v>
      </c>
      <c r="AQ37" s="147"/>
      <c r="AR37" s="147"/>
      <c r="AU37" s="147" t="s">
        <v>44</v>
      </c>
      <c r="AV37" s="147"/>
      <c r="AW37" s="147"/>
      <c r="AZ37" s="147" t="s">
        <v>44</v>
      </c>
      <c r="BA37" s="147"/>
      <c r="BB37" s="147"/>
      <c r="BE37" s="147" t="s">
        <v>44</v>
      </c>
      <c r="BF37" s="147"/>
      <c r="BG37" s="147"/>
      <c r="BJ37" s="147" t="s">
        <v>44</v>
      </c>
      <c r="BK37" s="147"/>
      <c r="BL37" s="147"/>
      <c r="BO37" s="147" t="s">
        <v>44</v>
      </c>
      <c r="BP37" s="147"/>
      <c r="BQ37" s="147"/>
      <c r="BT37" s="147" t="s">
        <v>44</v>
      </c>
      <c r="BU37" s="147"/>
      <c r="BV37" s="147"/>
      <c r="BY37" s="147" t="s">
        <v>44</v>
      </c>
      <c r="BZ37" s="147"/>
      <c r="CA37" s="147"/>
      <c r="CD37" s="147" t="s">
        <v>44</v>
      </c>
      <c r="CE37" s="147"/>
      <c r="CF37" s="147"/>
    </row>
    <row r="38" spans="1:85" ht="14" customHeight="1" x14ac:dyDescent="0.3">
      <c r="A38" s="150"/>
      <c r="B38" s="198"/>
      <c r="G38" s="147"/>
      <c r="H38" s="147"/>
      <c r="I38" s="147"/>
      <c r="L38" s="147"/>
      <c r="M38" s="147"/>
      <c r="N38" s="147"/>
      <c r="Q38" s="147"/>
      <c r="R38" s="147"/>
      <c r="S38" s="147"/>
      <c r="V38" s="147"/>
      <c r="W38" s="147"/>
      <c r="X38" s="147"/>
      <c r="AA38" s="147"/>
      <c r="AB38" s="147"/>
      <c r="AC38" s="147"/>
      <c r="AF38" s="147"/>
      <c r="AG38" s="147"/>
      <c r="AH38" s="147"/>
      <c r="AK38" s="147"/>
      <c r="AL38" s="147"/>
      <c r="AM38" s="147"/>
      <c r="AP38" s="147"/>
      <c r="AQ38" s="147"/>
      <c r="AR38" s="147"/>
      <c r="AU38" s="147"/>
      <c r="AV38" s="147"/>
      <c r="AW38" s="147"/>
      <c r="AZ38" s="147"/>
      <c r="BA38" s="147"/>
      <c r="BB38" s="147"/>
      <c r="BE38" s="147"/>
      <c r="BF38" s="147"/>
      <c r="BG38" s="147"/>
      <c r="BJ38" s="147"/>
      <c r="BK38" s="147"/>
      <c r="BL38" s="147"/>
      <c r="BO38" s="147"/>
      <c r="BP38" s="147"/>
      <c r="BQ38" s="147"/>
      <c r="BT38" s="147"/>
      <c r="BU38" s="147"/>
      <c r="BV38" s="147"/>
      <c r="BY38" s="147"/>
      <c r="BZ38" s="147"/>
      <c r="CA38" s="147"/>
      <c r="CD38" s="147"/>
      <c r="CE38" s="147"/>
      <c r="CF38" s="147"/>
    </row>
    <row r="39" spans="1:85" x14ac:dyDescent="0.3">
      <c r="A39" s="150"/>
      <c r="B39" s="198"/>
      <c r="G39" s="147"/>
      <c r="H39" s="147"/>
      <c r="I39" s="147"/>
      <c r="L39" s="147"/>
      <c r="M39" s="147"/>
      <c r="N39" s="147"/>
      <c r="Q39" s="147"/>
      <c r="R39" s="147"/>
      <c r="S39" s="147"/>
      <c r="V39" s="147"/>
      <c r="W39" s="147"/>
      <c r="X39" s="147"/>
      <c r="AA39" s="147"/>
      <c r="AB39" s="147"/>
      <c r="AC39" s="147"/>
      <c r="AF39" s="147"/>
      <c r="AG39" s="147"/>
      <c r="AH39" s="147"/>
      <c r="AK39" s="147"/>
      <c r="AL39" s="147"/>
      <c r="AM39" s="147"/>
      <c r="AP39" s="147"/>
      <c r="AQ39" s="147"/>
      <c r="AR39" s="147"/>
      <c r="AU39" s="147"/>
      <c r="AV39" s="147"/>
      <c r="AW39" s="147"/>
      <c r="AZ39" s="147"/>
      <c r="BA39" s="147"/>
      <c r="BB39" s="147"/>
      <c r="BE39" s="147"/>
      <c r="BF39" s="147"/>
      <c r="BG39" s="147"/>
      <c r="BJ39" s="147"/>
      <c r="BK39" s="147"/>
      <c r="BL39" s="147"/>
      <c r="BO39" s="147"/>
      <c r="BP39" s="147"/>
      <c r="BQ39" s="147"/>
      <c r="BT39" s="147"/>
      <c r="BU39" s="147"/>
      <c r="BV39" s="147"/>
      <c r="BY39" s="147"/>
      <c r="BZ39" s="147"/>
      <c r="CA39" s="147"/>
      <c r="CD39" s="147"/>
      <c r="CE39" s="147"/>
      <c r="CF39" s="147"/>
    </row>
    <row r="40" spans="1:85" x14ac:dyDescent="0.3">
      <c r="A40" s="150"/>
      <c r="B40" s="198"/>
      <c r="G40" s="147"/>
      <c r="H40" s="147"/>
      <c r="I40" s="147"/>
      <c r="L40" s="147"/>
      <c r="M40" s="147"/>
      <c r="N40" s="147"/>
      <c r="Q40" s="147"/>
      <c r="R40" s="147"/>
      <c r="S40" s="147"/>
      <c r="V40" s="147"/>
      <c r="W40" s="147"/>
      <c r="X40" s="147"/>
      <c r="AA40" s="147"/>
      <c r="AB40" s="147"/>
      <c r="AC40" s="147"/>
      <c r="AF40" s="147"/>
      <c r="AG40" s="147"/>
      <c r="AH40" s="147"/>
      <c r="AK40" s="147"/>
      <c r="AL40" s="147"/>
      <c r="AM40" s="147"/>
      <c r="AP40" s="147"/>
      <c r="AQ40" s="147"/>
      <c r="AR40" s="147"/>
      <c r="AU40" s="147"/>
      <c r="AV40" s="147"/>
      <c r="AW40" s="147"/>
      <c r="AZ40" s="147"/>
      <c r="BA40" s="147"/>
      <c r="BB40" s="147"/>
      <c r="BE40" s="147"/>
      <c r="BF40" s="147"/>
      <c r="BG40" s="147"/>
      <c r="BJ40" s="147"/>
      <c r="BK40" s="147"/>
      <c r="BL40" s="147"/>
      <c r="BO40" s="147"/>
      <c r="BP40" s="147"/>
      <c r="BQ40" s="147"/>
      <c r="BT40" s="147"/>
      <c r="BU40" s="147"/>
      <c r="BV40" s="147"/>
      <c r="BY40" s="147"/>
      <c r="BZ40" s="147"/>
      <c r="CA40" s="147"/>
      <c r="CD40" s="147"/>
      <c r="CE40" s="147"/>
      <c r="CF40" s="147"/>
    </row>
    <row r="41" spans="1:85" ht="14" customHeight="1" x14ac:dyDescent="0.3">
      <c r="A41" s="150"/>
      <c r="B41" s="198"/>
      <c r="G41" s="147"/>
      <c r="H41" s="147"/>
      <c r="I41" s="147"/>
      <c r="L41" s="147"/>
      <c r="M41" s="147"/>
      <c r="N41" s="147"/>
      <c r="Q41" s="147"/>
      <c r="R41" s="147"/>
      <c r="S41" s="147"/>
      <c r="V41" s="147"/>
      <c r="W41" s="147"/>
      <c r="X41" s="147"/>
      <c r="AA41" s="147"/>
      <c r="AB41" s="147"/>
      <c r="AC41" s="147"/>
      <c r="AF41" s="147"/>
      <c r="AG41" s="147"/>
      <c r="AH41" s="147"/>
      <c r="AK41" s="147"/>
      <c r="AL41" s="147"/>
      <c r="AM41" s="147"/>
      <c r="AP41" s="147"/>
      <c r="AQ41" s="147"/>
      <c r="AR41" s="147"/>
      <c r="AU41" s="147"/>
      <c r="AV41" s="147"/>
      <c r="AW41" s="147"/>
      <c r="AZ41" s="147"/>
      <c r="BA41" s="147"/>
      <c r="BB41" s="147"/>
      <c r="BE41" s="147"/>
      <c r="BF41" s="147"/>
      <c r="BG41" s="147"/>
      <c r="BJ41" s="147"/>
      <c r="BK41" s="147"/>
      <c r="BL41" s="147"/>
      <c r="BO41" s="147"/>
      <c r="BP41" s="147"/>
      <c r="BQ41" s="147"/>
      <c r="BT41" s="147"/>
      <c r="BU41" s="147"/>
      <c r="BV41" s="147"/>
      <c r="BY41" s="147"/>
      <c r="BZ41" s="147"/>
      <c r="CA41" s="147"/>
      <c r="CD41" s="147"/>
      <c r="CE41" s="147"/>
      <c r="CF41" s="147"/>
    </row>
    <row r="42" spans="1:85" x14ac:dyDescent="0.3">
      <c r="A42" s="150"/>
      <c r="B42" s="198"/>
      <c r="G42" s="147"/>
      <c r="H42" s="147"/>
      <c r="I42" s="147"/>
      <c r="L42" s="147"/>
      <c r="M42" s="147"/>
      <c r="N42" s="147"/>
      <c r="Q42" s="147"/>
      <c r="R42" s="147"/>
      <c r="S42" s="147"/>
      <c r="V42" s="147"/>
      <c r="W42" s="147"/>
      <c r="X42" s="147"/>
      <c r="AA42" s="147"/>
      <c r="AB42" s="147"/>
      <c r="AC42" s="147"/>
      <c r="AF42" s="147"/>
      <c r="AG42" s="147"/>
      <c r="AH42" s="147"/>
      <c r="AK42" s="147"/>
      <c r="AL42" s="147"/>
      <c r="AM42" s="147"/>
      <c r="AP42" s="147"/>
      <c r="AQ42" s="147"/>
      <c r="AR42" s="147"/>
      <c r="AU42" s="147"/>
      <c r="AV42" s="147"/>
      <c r="AW42" s="147"/>
      <c r="AZ42" s="147"/>
      <c r="BA42" s="147"/>
      <c r="BB42" s="147"/>
      <c r="BE42" s="147"/>
      <c r="BF42" s="147"/>
      <c r="BG42" s="147"/>
      <c r="BJ42" s="147"/>
      <c r="BK42" s="147"/>
      <c r="BL42" s="147"/>
      <c r="BO42" s="147"/>
      <c r="BP42" s="147"/>
      <c r="BQ42" s="147"/>
      <c r="BT42" s="147"/>
      <c r="BU42" s="147"/>
      <c r="BV42" s="147"/>
      <c r="BY42" s="147"/>
      <c r="BZ42" s="147"/>
      <c r="CA42" s="147"/>
      <c r="CD42" s="147"/>
      <c r="CE42" s="147"/>
      <c r="CF42" s="147"/>
    </row>
    <row r="43" spans="1:85" x14ac:dyDescent="0.3">
      <c r="A43" s="150"/>
      <c r="B43" s="198"/>
      <c r="G43" s="147"/>
      <c r="H43" s="147"/>
      <c r="I43" s="147"/>
      <c r="J43" s="45">
        <f>IF(I42=Asetukset!$H$27,H42,IF(I42=Asetukset!$H$28,H42*60,IF(I42=Asetukset!$H$29,H42*60*8,H42*60*8*5)))</f>
        <v>0</v>
      </c>
      <c r="L43" s="147"/>
      <c r="M43" s="147"/>
      <c r="N43" s="147"/>
      <c r="O43" s="45">
        <f>IF(N42=Asetukset!$H$27,M42,IF(N42=Asetukset!$H$28,M42*60,IF(N42=Asetukset!$H$29,M42*60*8,M42*60*8*5)))</f>
        <v>0</v>
      </c>
      <c r="Q43" s="147"/>
      <c r="R43" s="147"/>
      <c r="S43" s="147"/>
      <c r="T43" s="45">
        <f>IF(S42=Asetukset!$H$27,R42,IF(S42=Asetukset!$H$28,R42*60,IF(S42=Asetukset!$H$29,R42*60*8,R42*60*8*5)))</f>
        <v>0</v>
      </c>
      <c r="V43" s="147"/>
      <c r="W43" s="147"/>
      <c r="X43" s="147"/>
      <c r="Y43" s="45">
        <f>IF(X42=Asetukset!$H$27,W42,IF(X42=Asetukset!$H$28,W42*60,IF(X42=Asetukset!$H$29,W42*60*8,W42*60*8*5)))</f>
        <v>0</v>
      </c>
      <c r="AA43" s="147"/>
      <c r="AB43" s="147"/>
      <c r="AC43" s="147"/>
      <c r="AD43" s="45">
        <f>IF(AC42=Asetukset!$H$27,AB42,IF(AC42=Asetukset!$H$28,AB42*60,IF(AC42=Asetukset!$H$29,AB42*60*8,AB42*60*8*5)))</f>
        <v>0</v>
      </c>
      <c r="AF43" s="147"/>
      <c r="AG43" s="147"/>
      <c r="AH43" s="147"/>
      <c r="AI43" s="45">
        <f>IF(AH42=Asetukset!$H$27,AG42,IF(AH42=Asetukset!$H$28,AG42*60,IF(AH42=Asetukset!$H$29,AG42*60*8,AG42*60*8*5)))</f>
        <v>0</v>
      </c>
      <c r="AK43" s="147"/>
      <c r="AL43" s="147"/>
      <c r="AM43" s="147"/>
      <c r="AN43" s="45">
        <f>IF(AM42=Asetukset!$H$27,AL42,IF(AM42=Asetukset!$H$28,AL42*60,IF(AM42=Asetukset!$H$29,AL42*60*8,AL42*60*8*5)))</f>
        <v>0</v>
      </c>
      <c r="AP43" s="147"/>
      <c r="AQ43" s="147"/>
      <c r="AR43" s="147"/>
      <c r="AS43" s="45">
        <f>IF(AR42=Asetukset!$H$27,AQ42,IF(AR42=Asetukset!$H$28,AQ42*60,IF(AR42=Asetukset!$H$29,AQ42*60*8,AQ42*60*8*5)))</f>
        <v>0</v>
      </c>
      <c r="AU43" s="147"/>
      <c r="AV43" s="147"/>
      <c r="AW43" s="147"/>
      <c r="AX43" s="45">
        <f>IF(AW42=Asetukset!$H$27,AV42,IF(AW42=Asetukset!$H$28,AV42*60,IF(AW42=Asetukset!$H$29,AV42*60*8,AV42*60*8*5)))</f>
        <v>0</v>
      </c>
      <c r="AZ43" s="147"/>
      <c r="BA43" s="147"/>
      <c r="BB43" s="147"/>
      <c r="BC43" s="45">
        <f>IF(BB42=Asetukset!$H$27,BA42,IF(BB42=Asetukset!$H$28,BA42*60,IF(BB42=Asetukset!$H$29,BA42*60*8,BA42*60*8*5)))</f>
        <v>0</v>
      </c>
      <c r="BE43" s="147"/>
      <c r="BF43" s="147"/>
      <c r="BG43" s="147"/>
      <c r="BH43" s="45">
        <f>IF(BG42=Asetukset!$H$27,BF42,IF(BG42=Asetukset!$H$28,BF42*60,IF(BG42=Asetukset!$H$29,BF42*60*8,BF42*60*8*5)))</f>
        <v>0</v>
      </c>
      <c r="BJ43" s="147"/>
      <c r="BK43" s="147"/>
      <c r="BL43" s="147"/>
      <c r="BM43" s="45">
        <f>IF(BL42=Asetukset!$H$27,BK42,IF(BL42=Asetukset!$H$28,BK42*60,IF(BL42=Asetukset!$H$29,BK42*60*8,BK42*60*8*5)))</f>
        <v>0</v>
      </c>
      <c r="BO43" s="147"/>
      <c r="BP43" s="147"/>
      <c r="BQ43" s="147"/>
      <c r="BR43" s="45">
        <f>IF(BQ42=Asetukset!$H$27,BP42,IF(BQ42=Asetukset!$H$28,BP42*60,IF(BQ42=Asetukset!$H$29,BP42*60*8,BP42*60*8*5)))</f>
        <v>0</v>
      </c>
      <c r="BT43" s="147"/>
      <c r="BU43" s="147"/>
      <c r="BV43" s="147"/>
      <c r="BW43" s="45">
        <f>IF(BV42=Asetukset!$H$27,BU42,IF(BV42=Asetukset!$H$28,BU42*60,IF(BV42=Asetukset!$H$29,BU42*60*8,BU42*60*8*5)))</f>
        <v>0</v>
      </c>
      <c r="BY43" s="147"/>
      <c r="BZ43" s="147"/>
      <c r="CA43" s="147"/>
      <c r="CB43" s="45">
        <f>IF(CA42=Asetukset!$H$27,BZ42,IF(CA42=Asetukset!$H$28,BZ42*60,IF(CA42=Asetukset!$H$29,BZ42*60*8,BZ42*60*8*5)))</f>
        <v>0</v>
      </c>
      <c r="CD43" s="147"/>
      <c r="CE43" s="147"/>
      <c r="CF43" s="147"/>
      <c r="CG43" s="45">
        <f>IF(CF42=Asetukset!$H$27,CE42,IF(CF42=Asetukset!$H$28,CE42*60,IF(CF42=Asetukset!$H$29,CE42*60*8,CE42*60*8*5)))</f>
        <v>0</v>
      </c>
    </row>
    <row r="44" spans="1:85" x14ac:dyDescent="0.3">
      <c r="A44" s="150"/>
      <c r="B44" s="198"/>
      <c r="G44" s="147"/>
      <c r="H44" s="147"/>
      <c r="I44" s="147"/>
      <c r="L44" s="147"/>
      <c r="M44" s="147"/>
      <c r="N44" s="147"/>
      <c r="Q44" s="147"/>
      <c r="R44" s="147"/>
      <c r="S44" s="147"/>
      <c r="V44" s="147"/>
      <c r="W44" s="147"/>
      <c r="X44" s="147"/>
      <c r="AA44" s="147"/>
      <c r="AB44" s="147"/>
      <c r="AC44" s="147"/>
      <c r="AF44" s="147"/>
      <c r="AG44" s="147"/>
      <c r="AH44" s="147"/>
      <c r="AK44" s="147"/>
      <c r="AL44" s="147"/>
      <c r="AM44" s="147"/>
      <c r="AP44" s="147"/>
      <c r="AQ44" s="147"/>
      <c r="AR44" s="147"/>
      <c r="AU44" s="147"/>
      <c r="AV44" s="147"/>
      <c r="AW44" s="147"/>
      <c r="AZ44" s="147"/>
      <c r="BA44" s="147"/>
      <c r="BB44" s="147"/>
      <c r="BE44" s="147"/>
      <c r="BF44" s="147"/>
      <c r="BG44" s="147"/>
      <c r="BJ44" s="147"/>
      <c r="BK44" s="147"/>
      <c r="BL44" s="147"/>
      <c r="BO44" s="147"/>
      <c r="BP44" s="147"/>
      <c r="BQ44" s="147"/>
      <c r="BT44" s="147"/>
      <c r="BU44" s="147"/>
      <c r="BV44" s="147"/>
      <c r="BY44" s="147"/>
      <c r="BZ44" s="147"/>
      <c r="CA44" s="147"/>
      <c r="CD44" s="147"/>
      <c r="CE44" s="147"/>
      <c r="CF44" s="147"/>
    </row>
    <row r="45" spans="1:85" ht="14" customHeight="1" x14ac:dyDescent="0.3">
      <c r="A45" s="150"/>
      <c r="B45" s="198"/>
      <c r="G45" s="147"/>
      <c r="H45" s="147"/>
      <c r="I45" s="147"/>
      <c r="L45" s="147"/>
      <c r="M45" s="147"/>
      <c r="N45" s="147"/>
      <c r="Q45" s="147"/>
      <c r="R45" s="147"/>
      <c r="S45" s="147"/>
      <c r="V45" s="147"/>
      <c r="W45" s="147"/>
      <c r="X45" s="147"/>
      <c r="AA45" s="147"/>
      <c r="AB45" s="147"/>
      <c r="AC45" s="147"/>
      <c r="AF45" s="147"/>
      <c r="AG45" s="147"/>
      <c r="AH45" s="147"/>
      <c r="AK45" s="147"/>
      <c r="AL45" s="147"/>
      <c r="AM45" s="147"/>
      <c r="AP45" s="147"/>
      <c r="AQ45" s="147"/>
      <c r="AR45" s="147"/>
      <c r="AU45" s="147"/>
      <c r="AV45" s="147"/>
      <c r="AW45" s="147"/>
      <c r="AZ45" s="147"/>
      <c r="BA45" s="147"/>
      <c r="BB45" s="147"/>
      <c r="BE45" s="147"/>
      <c r="BF45" s="147"/>
      <c r="BG45" s="147"/>
      <c r="BJ45" s="147"/>
      <c r="BK45" s="147"/>
      <c r="BL45" s="147"/>
      <c r="BO45" s="147"/>
      <c r="BP45" s="147"/>
      <c r="BQ45" s="147"/>
      <c r="BT45" s="147"/>
      <c r="BU45" s="147"/>
      <c r="BV45" s="147"/>
      <c r="BY45" s="147"/>
      <c r="BZ45" s="147"/>
      <c r="CA45" s="147"/>
      <c r="CD45" s="147"/>
      <c r="CE45" s="147"/>
      <c r="CF45" s="147"/>
    </row>
    <row r="46" spans="1:85" x14ac:dyDescent="0.3">
      <c r="A46" s="150"/>
      <c r="B46" s="198"/>
      <c r="G46" s="147"/>
      <c r="H46" s="147"/>
      <c r="I46" s="147"/>
      <c r="L46" s="147"/>
      <c r="M46" s="147"/>
      <c r="N46" s="147"/>
      <c r="Q46" s="147"/>
      <c r="R46" s="147"/>
      <c r="S46" s="147"/>
      <c r="V46" s="147"/>
      <c r="W46" s="147"/>
      <c r="X46" s="147"/>
      <c r="AA46" s="147"/>
      <c r="AB46" s="147"/>
      <c r="AC46" s="147"/>
      <c r="AF46" s="147"/>
      <c r="AG46" s="147"/>
      <c r="AH46" s="147"/>
      <c r="AK46" s="147"/>
      <c r="AL46" s="147"/>
      <c r="AM46" s="147"/>
      <c r="AP46" s="147"/>
      <c r="AQ46" s="147"/>
      <c r="AR46" s="147"/>
      <c r="AU46" s="147"/>
      <c r="AV46" s="147"/>
      <c r="AW46" s="147"/>
      <c r="AZ46" s="147"/>
      <c r="BA46" s="147"/>
      <c r="BB46" s="147"/>
      <c r="BE46" s="147"/>
      <c r="BF46" s="147"/>
      <c r="BG46" s="147"/>
      <c r="BJ46" s="147"/>
      <c r="BK46" s="147"/>
      <c r="BL46" s="147"/>
      <c r="BO46" s="147"/>
      <c r="BP46" s="147"/>
      <c r="BQ46" s="147"/>
      <c r="BT46" s="147"/>
      <c r="BU46" s="147"/>
      <c r="BV46" s="147"/>
      <c r="BY46" s="147"/>
      <c r="BZ46" s="147"/>
      <c r="CA46" s="147"/>
      <c r="CD46" s="147"/>
      <c r="CE46" s="147"/>
      <c r="CF46" s="147"/>
    </row>
    <row r="47" spans="1:85" x14ac:dyDescent="0.3">
      <c r="G47" s="120"/>
      <c r="H47" s="120"/>
      <c r="I47" s="120"/>
      <c r="L47" s="120"/>
      <c r="M47" s="120"/>
      <c r="N47" s="120"/>
      <c r="Q47" s="120"/>
      <c r="R47" s="120"/>
      <c r="S47" s="120"/>
      <c r="V47" s="120"/>
      <c r="W47" s="120"/>
      <c r="X47" s="120"/>
      <c r="AA47" s="120"/>
      <c r="AB47" s="120"/>
      <c r="AC47" s="120"/>
      <c r="AF47" s="120"/>
      <c r="AG47" s="120"/>
      <c r="AH47" s="120"/>
      <c r="AK47" s="120"/>
      <c r="AL47" s="120"/>
      <c r="AM47" s="120"/>
      <c r="AP47" s="120"/>
      <c r="AQ47" s="120"/>
      <c r="AR47" s="120"/>
      <c r="AU47" s="120"/>
      <c r="AV47" s="120"/>
      <c r="AW47" s="120"/>
      <c r="AZ47" s="120"/>
      <c r="BA47" s="120"/>
      <c r="BB47" s="120"/>
      <c r="BE47" s="120"/>
      <c r="BF47" s="120"/>
      <c r="BG47" s="120"/>
      <c r="BJ47" s="120"/>
      <c r="BK47" s="120"/>
      <c r="BL47" s="120"/>
      <c r="BO47" s="120"/>
      <c r="BP47" s="120"/>
      <c r="BQ47" s="120"/>
      <c r="BT47" s="120"/>
      <c r="BU47" s="120"/>
      <c r="BV47" s="120"/>
      <c r="BY47" s="120"/>
      <c r="BZ47" s="120"/>
      <c r="CA47" s="120"/>
      <c r="CD47" s="120"/>
      <c r="CE47" s="120"/>
      <c r="CF47" s="120"/>
    </row>
    <row r="48" spans="1:85" x14ac:dyDescent="0.3">
      <c r="G48" s="147" t="s">
        <v>44</v>
      </c>
      <c r="H48" s="147"/>
      <c r="I48" s="147"/>
      <c r="L48" s="147" t="s">
        <v>44</v>
      </c>
      <c r="M48" s="147"/>
      <c r="N48" s="147"/>
      <c r="Q48" s="147" t="s">
        <v>44</v>
      </c>
      <c r="R48" s="147"/>
      <c r="S48" s="147"/>
      <c r="V48" s="147" t="s">
        <v>44</v>
      </c>
      <c r="W48" s="147"/>
      <c r="X48" s="147"/>
      <c r="AA48" s="147" t="s">
        <v>44</v>
      </c>
      <c r="AB48" s="147"/>
      <c r="AC48" s="147"/>
      <c r="AF48" s="147" t="s">
        <v>44</v>
      </c>
      <c r="AG48" s="147"/>
      <c r="AH48" s="147"/>
      <c r="AK48" s="147" t="s">
        <v>44</v>
      </c>
      <c r="AL48" s="147"/>
      <c r="AM48" s="147"/>
      <c r="AP48" s="147" t="s">
        <v>44</v>
      </c>
      <c r="AQ48" s="147"/>
      <c r="AR48" s="147"/>
      <c r="AU48" s="147" t="s">
        <v>44</v>
      </c>
      <c r="AV48" s="147"/>
      <c r="AW48" s="147"/>
      <c r="AZ48" s="147" t="s">
        <v>44</v>
      </c>
      <c r="BA48" s="147"/>
      <c r="BB48" s="147"/>
      <c r="BE48" s="147" t="s">
        <v>44</v>
      </c>
      <c r="BF48" s="147"/>
      <c r="BG48" s="147"/>
      <c r="BJ48" s="147" t="s">
        <v>44</v>
      </c>
      <c r="BK48" s="147"/>
      <c r="BL48" s="147"/>
      <c r="BO48" s="147" t="s">
        <v>44</v>
      </c>
      <c r="BP48" s="147"/>
      <c r="BQ48" s="147"/>
      <c r="BT48" s="147" t="s">
        <v>44</v>
      </c>
      <c r="BU48" s="147"/>
      <c r="BV48" s="147"/>
      <c r="BY48" s="147" t="s">
        <v>44</v>
      </c>
      <c r="BZ48" s="147"/>
      <c r="CA48" s="147"/>
      <c r="CD48" s="147" t="s">
        <v>44</v>
      </c>
      <c r="CE48" s="147"/>
      <c r="CF48" s="147"/>
    </row>
    <row r="49" spans="7:85" ht="14" customHeight="1" x14ac:dyDescent="0.3">
      <c r="G49" s="147"/>
      <c r="H49" s="147"/>
      <c r="I49" s="147"/>
      <c r="L49" s="147"/>
      <c r="M49" s="147"/>
      <c r="N49" s="147"/>
      <c r="Q49" s="147"/>
      <c r="R49" s="147"/>
      <c r="S49" s="147"/>
      <c r="V49" s="147"/>
      <c r="W49" s="147"/>
      <c r="X49" s="147"/>
      <c r="AA49" s="147"/>
      <c r="AB49" s="147"/>
      <c r="AC49" s="147"/>
      <c r="AF49" s="147"/>
      <c r="AG49" s="147"/>
      <c r="AH49" s="147"/>
      <c r="AK49" s="147"/>
      <c r="AL49" s="147"/>
      <c r="AM49" s="147"/>
      <c r="AP49" s="147"/>
      <c r="AQ49" s="147"/>
      <c r="AR49" s="147"/>
      <c r="AU49" s="147"/>
      <c r="AV49" s="147"/>
      <c r="AW49" s="147"/>
      <c r="AZ49" s="147"/>
      <c r="BA49" s="147"/>
      <c r="BB49" s="147"/>
      <c r="BE49" s="147"/>
      <c r="BF49" s="147"/>
      <c r="BG49" s="147"/>
      <c r="BJ49" s="147"/>
      <c r="BK49" s="147"/>
      <c r="BL49" s="147"/>
      <c r="BO49" s="147"/>
      <c r="BP49" s="147"/>
      <c r="BQ49" s="147"/>
      <c r="BT49" s="147"/>
      <c r="BU49" s="147"/>
      <c r="BV49" s="147"/>
      <c r="BY49" s="147"/>
      <c r="BZ49" s="147"/>
      <c r="CA49" s="147"/>
      <c r="CD49" s="147"/>
      <c r="CE49" s="147"/>
      <c r="CF49" s="147"/>
    </row>
    <row r="50" spans="7:85" x14ac:dyDescent="0.3">
      <c r="G50" s="147"/>
      <c r="H50" s="147"/>
      <c r="I50" s="147"/>
      <c r="L50" s="147"/>
      <c r="M50" s="147"/>
      <c r="N50" s="147"/>
      <c r="Q50" s="147"/>
      <c r="R50" s="147"/>
      <c r="S50" s="147"/>
      <c r="V50" s="147"/>
      <c r="W50" s="147"/>
      <c r="X50" s="147"/>
      <c r="AA50" s="147"/>
      <c r="AB50" s="147"/>
      <c r="AC50" s="147"/>
      <c r="AF50" s="147"/>
      <c r="AG50" s="147"/>
      <c r="AH50" s="147"/>
      <c r="AK50" s="147"/>
      <c r="AL50" s="147"/>
      <c r="AM50" s="147"/>
      <c r="AP50" s="147"/>
      <c r="AQ50" s="147"/>
      <c r="AR50" s="147"/>
      <c r="AU50" s="147"/>
      <c r="AV50" s="147"/>
      <c r="AW50" s="147"/>
      <c r="AZ50" s="147"/>
      <c r="BA50" s="147"/>
      <c r="BB50" s="147"/>
      <c r="BE50" s="147"/>
      <c r="BF50" s="147"/>
      <c r="BG50" s="147"/>
      <c r="BJ50" s="147"/>
      <c r="BK50" s="147"/>
      <c r="BL50" s="147"/>
      <c r="BO50" s="147"/>
      <c r="BP50" s="147"/>
      <c r="BQ50" s="147"/>
      <c r="BT50" s="147"/>
      <c r="BU50" s="147"/>
      <c r="BV50" s="147"/>
      <c r="BY50" s="147"/>
      <c r="BZ50" s="147"/>
      <c r="CA50" s="147"/>
      <c r="CD50" s="147"/>
      <c r="CE50" s="147"/>
      <c r="CF50" s="147"/>
    </row>
    <row r="51" spans="7:85" x14ac:dyDescent="0.3">
      <c r="G51" s="147"/>
      <c r="H51" s="147"/>
      <c r="I51" s="147"/>
      <c r="L51" s="147"/>
      <c r="M51" s="147"/>
      <c r="N51" s="147"/>
      <c r="Q51" s="147"/>
      <c r="R51" s="147"/>
      <c r="S51" s="147"/>
      <c r="V51" s="147"/>
      <c r="W51" s="147"/>
      <c r="X51" s="147"/>
      <c r="AA51" s="147"/>
      <c r="AB51" s="147"/>
      <c r="AC51" s="147"/>
      <c r="AF51" s="147"/>
      <c r="AG51" s="147"/>
      <c r="AH51" s="147"/>
      <c r="AK51" s="147"/>
      <c r="AL51" s="147"/>
      <c r="AM51" s="147"/>
      <c r="AP51" s="147"/>
      <c r="AQ51" s="147"/>
      <c r="AR51" s="147"/>
      <c r="AU51" s="147"/>
      <c r="AV51" s="147"/>
      <c r="AW51" s="147"/>
      <c r="AZ51" s="147"/>
      <c r="BA51" s="147"/>
      <c r="BB51" s="147"/>
      <c r="BE51" s="147"/>
      <c r="BF51" s="147"/>
      <c r="BG51" s="147"/>
      <c r="BJ51" s="147"/>
      <c r="BK51" s="147"/>
      <c r="BL51" s="147"/>
      <c r="BO51" s="147"/>
      <c r="BP51" s="147"/>
      <c r="BQ51" s="147"/>
      <c r="BT51" s="147"/>
      <c r="BU51" s="147"/>
      <c r="BV51" s="147"/>
      <c r="BY51" s="147"/>
      <c r="BZ51" s="147"/>
      <c r="CA51" s="147"/>
      <c r="CD51" s="147"/>
      <c r="CE51" s="147"/>
      <c r="CF51" s="147"/>
    </row>
    <row r="52" spans="7:85" ht="14" customHeight="1" x14ac:dyDescent="0.3">
      <c r="G52" s="147"/>
      <c r="H52" s="147"/>
      <c r="I52" s="147"/>
      <c r="L52" s="147"/>
      <c r="M52" s="147"/>
      <c r="N52" s="147"/>
      <c r="Q52" s="147"/>
      <c r="R52" s="147"/>
      <c r="S52" s="147"/>
      <c r="V52" s="147"/>
      <c r="W52" s="147"/>
      <c r="X52" s="147"/>
      <c r="AA52" s="147"/>
      <c r="AB52" s="147"/>
      <c r="AC52" s="147"/>
      <c r="AF52" s="147"/>
      <c r="AG52" s="147"/>
      <c r="AH52" s="147"/>
      <c r="AK52" s="147"/>
      <c r="AL52" s="147"/>
      <c r="AM52" s="147"/>
      <c r="AP52" s="147"/>
      <c r="AQ52" s="147"/>
      <c r="AR52" s="147"/>
      <c r="AU52" s="147"/>
      <c r="AV52" s="147"/>
      <c r="AW52" s="147"/>
      <c r="AZ52" s="147"/>
      <c r="BA52" s="147"/>
      <c r="BB52" s="147"/>
      <c r="BE52" s="147"/>
      <c r="BF52" s="147"/>
      <c r="BG52" s="147"/>
      <c r="BJ52" s="147"/>
      <c r="BK52" s="147"/>
      <c r="BL52" s="147"/>
      <c r="BO52" s="147"/>
      <c r="BP52" s="147"/>
      <c r="BQ52" s="147"/>
      <c r="BT52" s="147"/>
      <c r="BU52" s="147"/>
      <c r="BV52" s="147"/>
      <c r="BY52" s="147"/>
      <c r="BZ52" s="147"/>
      <c r="CA52" s="147"/>
      <c r="CD52" s="147"/>
      <c r="CE52" s="147"/>
      <c r="CF52" s="147"/>
    </row>
    <row r="53" spans="7:85" ht="14" customHeight="1" x14ac:dyDescent="0.3">
      <c r="G53" s="147"/>
      <c r="H53" s="147"/>
      <c r="I53" s="147"/>
      <c r="L53" s="147"/>
      <c r="M53" s="147"/>
      <c r="N53" s="147"/>
      <c r="Q53" s="147"/>
      <c r="R53" s="147"/>
      <c r="S53" s="147"/>
      <c r="V53" s="147"/>
      <c r="W53" s="147"/>
      <c r="X53" s="147"/>
      <c r="AA53" s="147"/>
      <c r="AB53" s="147"/>
      <c r="AC53" s="147"/>
      <c r="AF53" s="147"/>
      <c r="AG53" s="147"/>
      <c r="AH53" s="147"/>
      <c r="AK53" s="147"/>
      <c r="AL53" s="147"/>
      <c r="AM53" s="147"/>
      <c r="AP53" s="147"/>
      <c r="AQ53" s="147"/>
      <c r="AR53" s="147"/>
      <c r="AU53" s="147"/>
      <c r="AV53" s="147"/>
      <c r="AW53" s="147"/>
      <c r="AZ53" s="147"/>
      <c r="BA53" s="147"/>
      <c r="BB53" s="147"/>
      <c r="BE53" s="147"/>
      <c r="BF53" s="147"/>
      <c r="BG53" s="147"/>
      <c r="BJ53" s="147"/>
      <c r="BK53" s="147"/>
      <c r="BL53" s="147"/>
      <c r="BO53" s="147"/>
      <c r="BP53" s="147"/>
      <c r="BQ53" s="147"/>
      <c r="BT53" s="147"/>
      <c r="BU53" s="147"/>
      <c r="BV53" s="147"/>
      <c r="BY53" s="147"/>
      <c r="BZ53" s="147"/>
      <c r="CA53" s="147"/>
      <c r="CD53" s="147"/>
      <c r="CE53" s="147"/>
      <c r="CF53" s="147"/>
    </row>
    <row r="54" spans="7:85" ht="14" customHeight="1" x14ac:dyDescent="0.3">
      <c r="G54" s="147"/>
      <c r="H54" s="147"/>
      <c r="I54" s="147"/>
      <c r="J54" s="45">
        <f>IF(I53=Asetukset!$H$27,H53,IF(I53=Asetukset!$H$28,H53*60,IF(I53=Asetukset!$H$29,H53*60*8,H53*60*8*5)))</f>
        <v>0</v>
      </c>
      <c r="L54" s="147"/>
      <c r="M54" s="147"/>
      <c r="N54" s="147"/>
      <c r="O54" s="45">
        <f>IF(N53=Asetukset!$H$27,M53,IF(N53=Asetukset!$H$28,M53*60,IF(N53=Asetukset!$H$29,M53*60*8,M53*60*8*5)))</f>
        <v>0</v>
      </c>
      <c r="Q54" s="147"/>
      <c r="R54" s="147"/>
      <c r="S54" s="147"/>
      <c r="T54" s="45">
        <f>IF(S53=Asetukset!$H$27,R53,IF(S53=Asetukset!$H$28,R53*60,IF(S53=Asetukset!$H$29,R53*60*8,R53*60*8*5)))</f>
        <v>0</v>
      </c>
      <c r="V54" s="147"/>
      <c r="W54" s="147"/>
      <c r="X54" s="147"/>
      <c r="Y54" s="45">
        <f>IF(X53=Asetukset!$H$27,W53,IF(X53=Asetukset!$H$28,W53*60,IF(X53=Asetukset!$H$29,W53*60*8,W53*60*8*5)))</f>
        <v>0</v>
      </c>
      <c r="AA54" s="147"/>
      <c r="AB54" s="147"/>
      <c r="AC54" s="147"/>
      <c r="AD54" s="45">
        <f>IF(AC53=Asetukset!$H$27,AB53,IF(AC53=Asetukset!$H$28,AB53*60,IF(AC53=Asetukset!$H$29,AB53*60*8,AB53*60*8*5)))</f>
        <v>0</v>
      </c>
      <c r="AF54" s="147"/>
      <c r="AG54" s="147"/>
      <c r="AH54" s="147"/>
      <c r="AI54" s="45">
        <f>IF(AH53=Asetukset!$H$27,AG53,IF(AH53=Asetukset!$H$28,AG53*60,IF(AH53=Asetukset!$H$29,AG53*60*8,AG53*60*8*5)))</f>
        <v>0</v>
      </c>
      <c r="AK54" s="147"/>
      <c r="AL54" s="147"/>
      <c r="AM54" s="147"/>
      <c r="AN54" s="45">
        <f>IF(AM53=Asetukset!$H$27,AL53,IF(AM53=Asetukset!$H$28,AL53*60,IF(AM53=Asetukset!$H$29,AL53*60*8,AL53*60*8*5)))</f>
        <v>0</v>
      </c>
      <c r="AP54" s="147"/>
      <c r="AQ54" s="147"/>
      <c r="AR54" s="147"/>
      <c r="AS54" s="45">
        <f>IF(AR53=Asetukset!$H$27,AQ53,IF(AR53=Asetukset!$H$28,AQ53*60,IF(AR53=Asetukset!$H$29,AQ53*60*8,AQ53*60*8*5)))</f>
        <v>0</v>
      </c>
      <c r="AU54" s="147"/>
      <c r="AV54" s="147"/>
      <c r="AW54" s="147"/>
      <c r="AX54" s="45">
        <f>IF(AW53=Asetukset!$H$27,AV53,IF(AW53=Asetukset!$H$28,AV53*60,IF(AW53=Asetukset!$H$29,AV53*60*8,AV53*60*8*5)))</f>
        <v>0</v>
      </c>
      <c r="AZ54" s="147"/>
      <c r="BA54" s="147"/>
      <c r="BB54" s="147"/>
      <c r="BC54" s="45">
        <f>IF(BB53=Asetukset!$H$27,BA53,IF(BB53=Asetukset!$H$28,BA53*60,IF(BB53=Asetukset!$H$29,BA53*60*8,BA53*60*8*5)))</f>
        <v>0</v>
      </c>
      <c r="BE54" s="147"/>
      <c r="BF54" s="147"/>
      <c r="BG54" s="147"/>
      <c r="BH54" s="45">
        <f>IF(BG53=Asetukset!$H$27,BF53,IF(BG53=Asetukset!$H$28,BF53*60,IF(BG53=Asetukset!$H$29,BF53*60*8,BF53*60*8*5)))</f>
        <v>0</v>
      </c>
      <c r="BJ54" s="147"/>
      <c r="BK54" s="147"/>
      <c r="BL54" s="147"/>
      <c r="BM54" s="45">
        <f>IF(BL53=Asetukset!$H$27,BK53,IF(BL53=Asetukset!$H$28,BK53*60,IF(BL53=Asetukset!$H$29,BK53*60*8,BK53*60*8*5)))</f>
        <v>0</v>
      </c>
      <c r="BO54" s="147"/>
      <c r="BP54" s="147"/>
      <c r="BQ54" s="147"/>
      <c r="BR54" s="45">
        <f>IF(BQ53=Asetukset!$H$27,BP53,IF(BQ53=Asetukset!$H$28,BP53*60,IF(BQ53=Asetukset!$H$29,BP53*60*8,BP53*60*8*5)))</f>
        <v>0</v>
      </c>
      <c r="BT54" s="147"/>
      <c r="BU54" s="147"/>
      <c r="BV54" s="147"/>
      <c r="BW54" s="45">
        <f>IF(BV53=Asetukset!$H$27,BU53,IF(BV53=Asetukset!$H$28,BU53*60,IF(BV53=Asetukset!$H$29,BU53*60*8,BU53*60*8*5)))</f>
        <v>0</v>
      </c>
      <c r="BY54" s="147"/>
      <c r="BZ54" s="147"/>
      <c r="CA54" s="147"/>
      <c r="CB54" s="45">
        <f>IF(CA53=Asetukset!$H$27,BZ53,IF(CA53=Asetukset!$H$28,BZ53*60,IF(CA53=Asetukset!$H$29,BZ53*60*8,BZ53*60*8*5)))</f>
        <v>0</v>
      </c>
      <c r="CD54" s="147"/>
      <c r="CE54" s="147"/>
      <c r="CF54" s="147"/>
      <c r="CG54" s="45">
        <f>IF(CF53=Asetukset!$H$27,CE53,IF(CF53=Asetukset!$H$28,CE53*60,IF(CF53=Asetukset!$H$29,CE53*60*8,CE53*60*8*5)))</f>
        <v>0</v>
      </c>
    </row>
    <row r="55" spans="7:85" x14ac:dyDescent="0.3">
      <c r="G55" s="147"/>
      <c r="H55" s="147"/>
      <c r="I55" s="147"/>
      <c r="L55" s="147"/>
      <c r="M55" s="147"/>
      <c r="N55" s="147"/>
      <c r="Q55" s="147"/>
      <c r="R55" s="147"/>
      <c r="S55" s="147"/>
      <c r="V55" s="147"/>
      <c r="W55" s="147"/>
      <c r="X55" s="147"/>
      <c r="AA55" s="147"/>
      <c r="AB55" s="147"/>
      <c r="AC55" s="147"/>
      <c r="AF55" s="147"/>
      <c r="AG55" s="147"/>
      <c r="AH55" s="147"/>
      <c r="AK55" s="147"/>
      <c r="AL55" s="147"/>
      <c r="AM55" s="147"/>
      <c r="AP55" s="147"/>
      <c r="AQ55" s="147"/>
      <c r="AR55" s="147"/>
      <c r="AU55" s="147"/>
      <c r="AV55" s="147"/>
      <c r="AW55" s="147"/>
      <c r="AZ55" s="147"/>
      <c r="BA55" s="147"/>
      <c r="BB55" s="147"/>
      <c r="BE55" s="147"/>
      <c r="BF55" s="147"/>
      <c r="BG55" s="147"/>
      <c r="BJ55" s="147"/>
      <c r="BK55" s="147"/>
      <c r="BL55" s="147"/>
      <c r="BO55" s="147"/>
      <c r="BP55" s="147"/>
      <c r="BQ55" s="147"/>
      <c r="BT55" s="147"/>
      <c r="BU55" s="147"/>
      <c r="BV55" s="147"/>
      <c r="BY55" s="147"/>
      <c r="BZ55" s="147"/>
      <c r="CA55" s="147"/>
      <c r="CD55" s="147"/>
      <c r="CE55" s="147"/>
      <c r="CF55" s="147"/>
    </row>
    <row r="56" spans="7:85" ht="14" customHeight="1" x14ac:dyDescent="0.3">
      <c r="G56" s="147"/>
      <c r="H56" s="147"/>
      <c r="I56" s="147"/>
      <c r="L56" s="147"/>
      <c r="M56" s="147"/>
      <c r="N56" s="147"/>
      <c r="Q56" s="147"/>
      <c r="R56" s="147"/>
      <c r="S56" s="147"/>
      <c r="V56" s="147"/>
      <c r="W56" s="147"/>
      <c r="X56" s="147"/>
      <c r="AA56" s="147"/>
      <c r="AB56" s="147"/>
      <c r="AC56" s="147"/>
      <c r="AF56" s="147"/>
      <c r="AG56" s="147"/>
      <c r="AH56" s="147"/>
      <c r="AK56" s="147"/>
      <c r="AL56" s="147"/>
      <c r="AM56" s="147"/>
      <c r="AP56" s="147"/>
      <c r="AQ56" s="147"/>
      <c r="AR56" s="147"/>
      <c r="AU56" s="147"/>
      <c r="AV56" s="147"/>
      <c r="AW56" s="147"/>
      <c r="AZ56" s="147"/>
      <c r="BA56" s="147"/>
      <c r="BB56" s="147"/>
      <c r="BE56" s="147"/>
      <c r="BF56" s="147"/>
      <c r="BG56" s="147"/>
      <c r="BJ56" s="147"/>
      <c r="BK56" s="147"/>
      <c r="BL56" s="147"/>
      <c r="BO56" s="147"/>
      <c r="BP56" s="147"/>
      <c r="BQ56" s="147"/>
      <c r="BT56" s="147"/>
      <c r="BU56" s="147"/>
      <c r="BV56" s="147"/>
      <c r="BY56" s="147"/>
      <c r="BZ56" s="147"/>
      <c r="CA56" s="147"/>
      <c r="CD56" s="147"/>
      <c r="CE56" s="147"/>
      <c r="CF56" s="147"/>
    </row>
    <row r="57" spans="7:85" ht="14" customHeight="1" x14ac:dyDescent="0.3">
      <c r="G57" s="147"/>
      <c r="H57" s="147"/>
      <c r="I57" s="147"/>
      <c r="L57" s="147"/>
      <c r="M57" s="147"/>
      <c r="N57" s="147"/>
      <c r="Q57" s="147"/>
      <c r="R57" s="147"/>
      <c r="S57" s="147"/>
      <c r="V57" s="147"/>
      <c r="W57" s="147"/>
      <c r="X57" s="147"/>
      <c r="AA57" s="147"/>
      <c r="AB57" s="147"/>
      <c r="AC57" s="147"/>
      <c r="AF57" s="147"/>
      <c r="AG57" s="147"/>
      <c r="AH57" s="147"/>
      <c r="AK57" s="147"/>
      <c r="AL57" s="147"/>
      <c r="AM57" s="147"/>
      <c r="AP57" s="147"/>
      <c r="AQ57" s="147"/>
      <c r="AR57" s="147"/>
      <c r="AU57" s="147"/>
      <c r="AV57" s="147"/>
      <c r="AW57" s="147"/>
      <c r="AZ57" s="147"/>
      <c r="BA57" s="147"/>
      <c r="BB57" s="147"/>
      <c r="BE57" s="147"/>
      <c r="BF57" s="147"/>
      <c r="BG57" s="147"/>
      <c r="BJ57" s="147"/>
      <c r="BK57" s="147"/>
      <c r="BL57" s="147"/>
      <c r="BO57" s="147"/>
      <c r="BP57" s="147"/>
      <c r="BQ57" s="147"/>
      <c r="BT57" s="147"/>
      <c r="BU57" s="147"/>
      <c r="BV57" s="147"/>
      <c r="BY57" s="147"/>
      <c r="BZ57" s="147"/>
      <c r="CA57" s="147"/>
      <c r="CD57" s="147"/>
      <c r="CE57" s="147"/>
      <c r="CF57" s="147"/>
    </row>
    <row r="58" spans="7:85" x14ac:dyDescent="0.3">
      <c r="G58" s="120"/>
      <c r="H58" s="120"/>
      <c r="I58" s="120"/>
      <c r="L58" s="120"/>
      <c r="M58" s="120"/>
      <c r="N58" s="120"/>
      <c r="Q58" s="120"/>
      <c r="R58" s="120"/>
      <c r="S58" s="120"/>
      <c r="V58" s="120"/>
      <c r="W58" s="120"/>
      <c r="X58" s="120"/>
      <c r="AA58" s="120"/>
      <c r="AB58" s="120"/>
      <c r="AC58" s="120"/>
      <c r="AF58" s="120"/>
      <c r="AG58" s="120"/>
      <c r="AH58" s="120"/>
      <c r="AK58" s="120"/>
      <c r="AL58" s="120"/>
      <c r="AM58" s="120"/>
      <c r="AP58" s="120"/>
      <c r="AQ58" s="120"/>
      <c r="AR58" s="120"/>
      <c r="AU58" s="120"/>
      <c r="AV58" s="120"/>
      <c r="AW58" s="120"/>
      <c r="AZ58" s="120"/>
      <c r="BA58" s="120"/>
      <c r="BB58" s="120"/>
      <c r="BE58" s="120"/>
      <c r="BF58" s="120"/>
      <c r="BG58" s="120"/>
      <c r="BJ58" s="120"/>
      <c r="BK58" s="120"/>
      <c r="BL58" s="120"/>
      <c r="BO58" s="120"/>
      <c r="BP58" s="120"/>
      <c r="BQ58" s="120"/>
      <c r="BT58" s="120"/>
      <c r="BU58" s="120"/>
      <c r="BV58" s="120"/>
      <c r="BY58" s="120"/>
      <c r="BZ58" s="120"/>
      <c r="CA58" s="120"/>
      <c r="CD58" s="120"/>
      <c r="CE58" s="120"/>
      <c r="CF58" s="120"/>
    </row>
    <row r="59" spans="7:85" x14ac:dyDescent="0.3">
      <c r="G59" s="147" t="s">
        <v>44</v>
      </c>
      <c r="H59" s="147"/>
      <c r="I59" s="147"/>
      <c r="L59" s="147" t="s">
        <v>44</v>
      </c>
      <c r="M59" s="147"/>
      <c r="N59" s="147"/>
      <c r="Q59" s="147" t="s">
        <v>44</v>
      </c>
      <c r="R59" s="147"/>
      <c r="S59" s="147"/>
      <c r="V59" s="147" t="s">
        <v>44</v>
      </c>
      <c r="W59" s="147"/>
      <c r="X59" s="147"/>
      <c r="AA59" s="147" t="s">
        <v>44</v>
      </c>
      <c r="AB59" s="147"/>
      <c r="AC59" s="147"/>
      <c r="AF59" s="147" t="s">
        <v>44</v>
      </c>
      <c r="AG59" s="147"/>
      <c r="AH59" s="147"/>
      <c r="AK59" s="147" t="s">
        <v>44</v>
      </c>
      <c r="AL59" s="147"/>
      <c r="AM59" s="147"/>
      <c r="AP59" s="147" t="s">
        <v>44</v>
      </c>
      <c r="AQ59" s="147"/>
      <c r="AR59" s="147"/>
      <c r="AU59" s="147" t="s">
        <v>44</v>
      </c>
      <c r="AV59" s="147"/>
      <c r="AW59" s="147"/>
      <c r="AZ59" s="147" t="s">
        <v>44</v>
      </c>
      <c r="BA59" s="147"/>
      <c r="BB59" s="147"/>
      <c r="BE59" s="147" t="s">
        <v>44</v>
      </c>
      <c r="BF59" s="147"/>
      <c r="BG59" s="147"/>
      <c r="BJ59" s="147" t="s">
        <v>44</v>
      </c>
      <c r="BK59" s="147"/>
      <c r="BL59" s="147"/>
      <c r="BO59" s="147" t="s">
        <v>44</v>
      </c>
      <c r="BP59" s="147"/>
      <c r="BQ59" s="147"/>
      <c r="BT59" s="147" t="s">
        <v>44</v>
      </c>
      <c r="BU59" s="147"/>
      <c r="BV59" s="147"/>
      <c r="BY59" s="147" t="s">
        <v>44</v>
      </c>
      <c r="BZ59" s="147"/>
      <c r="CA59" s="147"/>
      <c r="CD59" s="147" t="s">
        <v>44</v>
      </c>
      <c r="CE59" s="147"/>
      <c r="CF59" s="147"/>
    </row>
    <row r="60" spans="7:85" ht="14" customHeight="1" x14ac:dyDescent="0.3">
      <c r="G60" s="147"/>
      <c r="H60" s="147"/>
      <c r="I60" s="147"/>
      <c r="L60" s="147"/>
      <c r="M60" s="147"/>
      <c r="N60" s="147"/>
      <c r="Q60" s="147"/>
      <c r="R60" s="147"/>
      <c r="S60" s="147"/>
      <c r="V60" s="147"/>
      <c r="W60" s="147"/>
      <c r="X60" s="147"/>
      <c r="AA60" s="147"/>
      <c r="AB60" s="147"/>
      <c r="AC60" s="147"/>
      <c r="AF60" s="147"/>
      <c r="AG60" s="147"/>
      <c r="AH60" s="147"/>
      <c r="AK60" s="147"/>
      <c r="AL60" s="147"/>
      <c r="AM60" s="147"/>
      <c r="AP60" s="147"/>
      <c r="AQ60" s="147"/>
      <c r="AR60" s="147"/>
      <c r="AU60" s="147"/>
      <c r="AV60" s="147"/>
      <c r="AW60" s="147"/>
      <c r="AZ60" s="147"/>
      <c r="BA60" s="147"/>
      <c r="BB60" s="147"/>
      <c r="BE60" s="147"/>
      <c r="BF60" s="147"/>
      <c r="BG60" s="147"/>
      <c r="BJ60" s="147"/>
      <c r="BK60" s="147"/>
      <c r="BL60" s="147"/>
      <c r="BO60" s="147"/>
      <c r="BP60" s="147"/>
      <c r="BQ60" s="147"/>
      <c r="BT60" s="147"/>
      <c r="BU60" s="147"/>
      <c r="BV60" s="147"/>
      <c r="BY60" s="147"/>
      <c r="BZ60" s="147"/>
      <c r="CA60" s="147"/>
      <c r="CD60" s="147"/>
      <c r="CE60" s="147"/>
      <c r="CF60" s="147"/>
    </row>
    <row r="61" spans="7:85" x14ac:dyDescent="0.3">
      <c r="G61" s="147"/>
      <c r="H61" s="147"/>
      <c r="I61" s="147"/>
      <c r="L61" s="147"/>
      <c r="M61" s="147"/>
      <c r="N61" s="147"/>
      <c r="Q61" s="147"/>
      <c r="R61" s="147"/>
      <c r="S61" s="147"/>
      <c r="V61" s="147"/>
      <c r="W61" s="147"/>
      <c r="X61" s="147"/>
      <c r="AA61" s="147"/>
      <c r="AB61" s="147"/>
      <c r="AC61" s="147"/>
      <c r="AF61" s="147"/>
      <c r="AG61" s="147"/>
      <c r="AH61" s="147"/>
      <c r="AK61" s="147"/>
      <c r="AL61" s="147"/>
      <c r="AM61" s="147"/>
      <c r="AP61" s="147"/>
      <c r="AQ61" s="147"/>
      <c r="AR61" s="147"/>
      <c r="AU61" s="147"/>
      <c r="AV61" s="147"/>
      <c r="AW61" s="147"/>
      <c r="AZ61" s="147"/>
      <c r="BA61" s="147"/>
      <c r="BB61" s="147"/>
      <c r="BE61" s="147"/>
      <c r="BF61" s="147"/>
      <c r="BG61" s="147"/>
      <c r="BJ61" s="147"/>
      <c r="BK61" s="147"/>
      <c r="BL61" s="147"/>
      <c r="BO61" s="147"/>
      <c r="BP61" s="147"/>
      <c r="BQ61" s="147"/>
      <c r="BT61" s="147"/>
      <c r="BU61" s="147"/>
      <c r="BV61" s="147"/>
      <c r="BY61" s="147"/>
      <c r="BZ61" s="147"/>
      <c r="CA61" s="147"/>
      <c r="CD61" s="147"/>
      <c r="CE61" s="147"/>
      <c r="CF61" s="147"/>
    </row>
    <row r="62" spans="7:85" x14ac:dyDescent="0.3">
      <c r="G62" s="147"/>
      <c r="H62" s="147"/>
      <c r="I62" s="147"/>
      <c r="L62" s="147"/>
      <c r="M62" s="147"/>
      <c r="N62" s="147"/>
      <c r="Q62" s="147"/>
      <c r="R62" s="147"/>
      <c r="S62" s="147"/>
      <c r="V62" s="147"/>
      <c r="W62" s="147"/>
      <c r="X62" s="147"/>
      <c r="AA62" s="147"/>
      <c r="AB62" s="147"/>
      <c r="AC62" s="147"/>
      <c r="AF62" s="147"/>
      <c r="AG62" s="147"/>
      <c r="AH62" s="147"/>
      <c r="AK62" s="147"/>
      <c r="AL62" s="147"/>
      <c r="AM62" s="147"/>
      <c r="AP62" s="147"/>
      <c r="AQ62" s="147"/>
      <c r="AR62" s="147"/>
      <c r="AU62" s="147"/>
      <c r="AV62" s="147"/>
      <c r="AW62" s="147"/>
      <c r="AZ62" s="147"/>
      <c r="BA62" s="147"/>
      <c r="BB62" s="147"/>
      <c r="BE62" s="147"/>
      <c r="BF62" s="147"/>
      <c r="BG62" s="147"/>
      <c r="BJ62" s="147"/>
      <c r="BK62" s="147"/>
      <c r="BL62" s="147"/>
      <c r="BO62" s="147"/>
      <c r="BP62" s="147"/>
      <c r="BQ62" s="147"/>
      <c r="BT62" s="147"/>
      <c r="BU62" s="147"/>
      <c r="BV62" s="147"/>
      <c r="BY62" s="147"/>
      <c r="BZ62" s="147"/>
      <c r="CA62" s="147"/>
      <c r="CD62" s="147"/>
      <c r="CE62" s="147"/>
      <c r="CF62" s="147"/>
    </row>
    <row r="63" spans="7:85" ht="14" customHeight="1" x14ac:dyDescent="0.3">
      <c r="G63" s="147"/>
      <c r="H63" s="147"/>
      <c r="I63" s="147"/>
      <c r="L63" s="147"/>
      <c r="M63" s="147"/>
      <c r="N63" s="147"/>
      <c r="Q63" s="147"/>
      <c r="R63" s="147"/>
      <c r="S63" s="147"/>
      <c r="V63" s="147"/>
      <c r="W63" s="147"/>
      <c r="X63" s="147"/>
      <c r="AA63" s="147"/>
      <c r="AB63" s="147"/>
      <c r="AC63" s="147"/>
      <c r="AF63" s="147"/>
      <c r="AG63" s="147"/>
      <c r="AH63" s="147"/>
      <c r="AK63" s="147"/>
      <c r="AL63" s="147"/>
      <c r="AM63" s="147"/>
      <c r="AP63" s="147"/>
      <c r="AQ63" s="147"/>
      <c r="AR63" s="147"/>
      <c r="AU63" s="147"/>
      <c r="AV63" s="147"/>
      <c r="AW63" s="147"/>
      <c r="AZ63" s="147"/>
      <c r="BA63" s="147"/>
      <c r="BB63" s="147"/>
      <c r="BE63" s="147"/>
      <c r="BF63" s="147"/>
      <c r="BG63" s="147"/>
      <c r="BJ63" s="147"/>
      <c r="BK63" s="147"/>
      <c r="BL63" s="147"/>
      <c r="BO63" s="147"/>
      <c r="BP63" s="147"/>
      <c r="BQ63" s="147"/>
      <c r="BT63" s="147"/>
      <c r="BU63" s="147"/>
      <c r="BV63" s="147"/>
      <c r="BY63" s="147"/>
      <c r="BZ63" s="147"/>
      <c r="CA63" s="147"/>
      <c r="CD63" s="147"/>
      <c r="CE63" s="147"/>
      <c r="CF63" s="147"/>
    </row>
    <row r="64" spans="7:85" ht="14" customHeight="1" x14ac:dyDescent="0.3">
      <c r="G64" s="147"/>
      <c r="H64" s="147"/>
      <c r="I64" s="147"/>
      <c r="L64" s="147"/>
      <c r="M64" s="147"/>
      <c r="N64" s="147"/>
      <c r="Q64" s="147"/>
      <c r="R64" s="147"/>
      <c r="S64" s="147"/>
      <c r="V64" s="147"/>
      <c r="W64" s="147"/>
      <c r="X64" s="147"/>
      <c r="AA64" s="147"/>
      <c r="AB64" s="147"/>
      <c r="AC64" s="147"/>
      <c r="AF64" s="147"/>
      <c r="AG64" s="147"/>
      <c r="AH64" s="147"/>
      <c r="AK64" s="147"/>
      <c r="AL64" s="147"/>
      <c r="AM64" s="147"/>
      <c r="AP64" s="147"/>
      <c r="AQ64" s="147"/>
      <c r="AR64" s="147"/>
      <c r="AU64" s="147"/>
      <c r="AV64" s="147"/>
      <c r="AW64" s="147"/>
      <c r="AZ64" s="147"/>
      <c r="BA64" s="147"/>
      <c r="BB64" s="147"/>
      <c r="BE64" s="147"/>
      <c r="BF64" s="147"/>
      <c r="BG64" s="147"/>
      <c r="BJ64" s="147"/>
      <c r="BK64" s="147"/>
      <c r="BL64" s="147"/>
      <c r="BO64" s="147"/>
      <c r="BP64" s="147"/>
      <c r="BQ64" s="147"/>
      <c r="BT64" s="147"/>
      <c r="BU64" s="147"/>
      <c r="BV64" s="147"/>
      <c r="BY64" s="147"/>
      <c r="BZ64" s="147"/>
      <c r="CA64" s="147"/>
      <c r="CD64" s="147"/>
      <c r="CE64" s="147"/>
      <c r="CF64" s="147"/>
    </row>
    <row r="65" spans="7:85" ht="14" customHeight="1" x14ac:dyDescent="0.3">
      <c r="G65" s="147"/>
      <c r="H65" s="147"/>
      <c r="I65" s="147"/>
      <c r="J65" s="45">
        <f>IF(I64=Asetukset!$H$27,H64,IF(I64=Asetukset!$H$28,H64*60,IF(I64=Asetukset!$H$29,H64*60*8,H64*60*8*5)))</f>
        <v>0</v>
      </c>
      <c r="L65" s="147"/>
      <c r="M65" s="147"/>
      <c r="N65" s="147"/>
      <c r="O65" s="45">
        <f>IF(N64=Asetukset!$H$27,M64,IF(N64=Asetukset!$H$28,M64*60,IF(N64=Asetukset!$H$29,M64*60*8,M64*60*8*5)))</f>
        <v>0</v>
      </c>
      <c r="Q65" s="147"/>
      <c r="R65" s="147"/>
      <c r="S65" s="147"/>
      <c r="T65" s="45">
        <f>IF(S64=Asetukset!$H$27,R64,IF(S64=Asetukset!$H$28,R64*60,IF(S64=Asetukset!$H$29,R64*60*8,R64*60*8*5)))</f>
        <v>0</v>
      </c>
      <c r="V65" s="147"/>
      <c r="W65" s="147"/>
      <c r="X65" s="147"/>
      <c r="Y65" s="45">
        <f>IF(X64=Asetukset!$H$27,W64,IF(X64=Asetukset!$H$28,W64*60,IF(X64=Asetukset!$H$29,W64*60*8,W64*60*8*5)))</f>
        <v>0</v>
      </c>
      <c r="AA65" s="147"/>
      <c r="AB65" s="147"/>
      <c r="AC65" s="147"/>
      <c r="AD65" s="45">
        <f>IF(AC64=Asetukset!$H$27,AB64,IF(AC64=Asetukset!$H$28,AB64*60,IF(AC64=Asetukset!$H$29,AB64*60*8,AB64*60*8*5)))</f>
        <v>0</v>
      </c>
      <c r="AF65" s="147"/>
      <c r="AG65" s="147"/>
      <c r="AH65" s="147"/>
      <c r="AI65" s="45">
        <f>IF(AH64=Asetukset!$H$27,AG64,IF(AH64=Asetukset!$H$28,AG64*60,IF(AH64=Asetukset!$H$29,AG64*60*8,AG64*60*8*5)))</f>
        <v>0</v>
      </c>
      <c r="AK65" s="147"/>
      <c r="AL65" s="147"/>
      <c r="AM65" s="147"/>
      <c r="AN65" s="45">
        <f>IF(AM64=Asetukset!$H$27,AL64,IF(AM64=Asetukset!$H$28,AL64*60,IF(AM64=Asetukset!$H$29,AL64*60*8,AL64*60*8*5)))</f>
        <v>0</v>
      </c>
      <c r="AP65" s="147"/>
      <c r="AQ65" s="147"/>
      <c r="AR65" s="147"/>
      <c r="AS65" s="45">
        <f>IF(AR64=Asetukset!$H$27,AQ64,IF(AR64=Asetukset!$H$28,AQ64*60,IF(AR64=Asetukset!$H$29,AQ64*60*8,AQ64*60*8*5)))</f>
        <v>0</v>
      </c>
      <c r="AU65" s="147"/>
      <c r="AV65" s="147"/>
      <c r="AW65" s="147"/>
      <c r="AX65" s="45">
        <f>IF(AW64=Asetukset!$H$27,AV64,IF(AW64=Asetukset!$H$28,AV64*60,IF(AW64=Asetukset!$H$29,AV64*60*8,AV64*60*8*5)))</f>
        <v>0</v>
      </c>
      <c r="AZ65" s="147"/>
      <c r="BA65" s="147"/>
      <c r="BB65" s="147"/>
      <c r="BC65" s="45">
        <f>IF(BB64=Asetukset!$H$27,BA64,IF(BB64=Asetukset!$H$28,BA64*60,IF(BB64=Asetukset!$H$29,BA64*60*8,BA64*60*8*5)))</f>
        <v>0</v>
      </c>
      <c r="BE65" s="147"/>
      <c r="BF65" s="147"/>
      <c r="BG65" s="147"/>
      <c r="BH65" s="45">
        <f>IF(BG64=Asetukset!$H$27,BF64,IF(BG64=Asetukset!$H$28,BF64*60,IF(BG64=Asetukset!$H$29,BF64*60*8,BF64*60*8*5)))</f>
        <v>0</v>
      </c>
      <c r="BJ65" s="147"/>
      <c r="BK65" s="147"/>
      <c r="BL65" s="147"/>
      <c r="BM65" s="45">
        <f>IF(BL64=Asetukset!$H$27,BK64,IF(BL64=Asetukset!$H$28,BK64*60,IF(BL64=Asetukset!$H$29,BK64*60*8,BK64*60*8*5)))</f>
        <v>0</v>
      </c>
      <c r="BO65" s="147"/>
      <c r="BP65" s="147"/>
      <c r="BQ65" s="147"/>
      <c r="BR65" s="45">
        <f>IF(BQ64=Asetukset!$H$27,BP64,IF(BQ64=Asetukset!$H$28,BP64*60,IF(BQ64=Asetukset!$H$29,BP64*60*8,BP64*60*8*5)))</f>
        <v>0</v>
      </c>
      <c r="BT65" s="147"/>
      <c r="BU65" s="147"/>
      <c r="BV65" s="147"/>
      <c r="BW65" s="45">
        <f>IF(BV64=Asetukset!$H$27,BU64,IF(BV64=Asetukset!$H$28,BU64*60,IF(BV64=Asetukset!$H$29,BU64*60*8,BU64*60*8*5)))</f>
        <v>0</v>
      </c>
      <c r="BY65" s="147"/>
      <c r="BZ65" s="147"/>
      <c r="CA65" s="147"/>
      <c r="CB65" s="45">
        <f>IF(CA64=Asetukset!$H$27,BZ64,IF(CA64=Asetukset!$H$28,BZ64*60,IF(CA64=Asetukset!$H$29,BZ64*60*8,BZ64*60*8*5)))</f>
        <v>0</v>
      </c>
      <c r="CD65" s="147"/>
      <c r="CE65" s="147"/>
      <c r="CF65" s="147"/>
      <c r="CG65" s="45">
        <f>IF(CF64=Asetukset!$H$27,CE64,IF(CF64=Asetukset!$H$28,CE64*60,IF(CF64=Asetukset!$H$29,CE64*60*8,CE64*60*8*5)))</f>
        <v>0</v>
      </c>
    </row>
    <row r="66" spans="7:85" ht="14" customHeight="1" x14ac:dyDescent="0.3">
      <c r="G66" s="147"/>
      <c r="H66" s="147"/>
      <c r="I66" s="147"/>
      <c r="L66" s="147"/>
      <c r="M66" s="147"/>
      <c r="N66" s="147"/>
      <c r="Q66" s="147"/>
      <c r="R66" s="147"/>
      <c r="S66" s="147"/>
      <c r="V66" s="147"/>
      <c r="W66" s="147"/>
      <c r="X66" s="147"/>
      <c r="AA66" s="147"/>
      <c r="AB66" s="147"/>
      <c r="AC66" s="147"/>
      <c r="AF66" s="147"/>
      <c r="AG66" s="147"/>
      <c r="AH66" s="147"/>
      <c r="AK66" s="147"/>
      <c r="AL66" s="147"/>
      <c r="AM66" s="147"/>
      <c r="AP66" s="147"/>
      <c r="AQ66" s="147"/>
      <c r="AR66" s="147"/>
      <c r="AU66" s="147"/>
      <c r="AV66" s="147"/>
      <c r="AW66" s="147"/>
      <c r="AZ66" s="147"/>
      <c r="BA66" s="147"/>
      <c r="BB66" s="147"/>
      <c r="BE66" s="147"/>
      <c r="BF66" s="147"/>
      <c r="BG66" s="147"/>
      <c r="BJ66" s="147"/>
      <c r="BK66" s="147"/>
      <c r="BL66" s="147"/>
      <c r="BO66" s="147"/>
      <c r="BP66" s="147"/>
      <c r="BQ66" s="147"/>
      <c r="BT66" s="147"/>
      <c r="BU66" s="147"/>
      <c r="BV66" s="147"/>
      <c r="BY66" s="147"/>
      <c r="BZ66" s="147"/>
      <c r="CA66" s="147"/>
      <c r="CD66" s="147"/>
      <c r="CE66" s="147"/>
      <c r="CF66" s="147"/>
    </row>
    <row r="67" spans="7:85" ht="14" customHeight="1" x14ac:dyDescent="0.3">
      <c r="G67" s="147"/>
      <c r="H67" s="147"/>
      <c r="I67" s="147"/>
      <c r="L67" s="147"/>
      <c r="M67" s="147"/>
      <c r="N67" s="147"/>
      <c r="Q67" s="147"/>
      <c r="R67" s="147"/>
      <c r="S67" s="147"/>
      <c r="V67" s="147"/>
      <c r="W67" s="147"/>
      <c r="X67" s="147"/>
      <c r="AA67" s="147"/>
      <c r="AB67" s="147"/>
      <c r="AC67" s="147"/>
      <c r="AF67" s="147"/>
      <c r="AG67" s="147"/>
      <c r="AH67" s="147"/>
      <c r="AK67" s="147"/>
      <c r="AL67" s="147"/>
      <c r="AM67" s="147"/>
      <c r="AP67" s="147"/>
      <c r="AQ67" s="147"/>
      <c r="AR67" s="147"/>
      <c r="AU67" s="147"/>
      <c r="AV67" s="147"/>
      <c r="AW67" s="147"/>
      <c r="AZ67" s="147"/>
      <c r="BA67" s="147"/>
      <c r="BB67" s="147"/>
      <c r="BE67" s="147"/>
      <c r="BF67" s="147"/>
      <c r="BG67" s="147"/>
      <c r="BJ67" s="147"/>
      <c r="BK67" s="147"/>
      <c r="BL67" s="147"/>
      <c r="BO67" s="147"/>
      <c r="BP67" s="147"/>
      <c r="BQ67" s="147"/>
      <c r="BT67" s="147"/>
      <c r="BU67" s="147"/>
      <c r="BV67" s="147"/>
      <c r="BY67" s="147"/>
      <c r="BZ67" s="147"/>
      <c r="CA67" s="147"/>
      <c r="CD67" s="147"/>
      <c r="CE67" s="147"/>
      <c r="CF67" s="147"/>
    </row>
    <row r="68" spans="7:85" x14ac:dyDescent="0.3">
      <c r="G68" s="147"/>
      <c r="H68" s="147"/>
      <c r="I68" s="147"/>
      <c r="L68" s="147"/>
      <c r="M68" s="147"/>
      <c r="N68" s="147"/>
      <c r="Q68" s="147"/>
      <c r="R68" s="147"/>
      <c r="S68" s="147"/>
      <c r="V68" s="147"/>
      <c r="W68" s="147"/>
      <c r="X68" s="147"/>
      <c r="AA68" s="147"/>
      <c r="AB68" s="147"/>
      <c r="AC68" s="147"/>
      <c r="AF68" s="147"/>
      <c r="AG68" s="147"/>
      <c r="AH68" s="147"/>
      <c r="AK68" s="147"/>
      <c r="AL68" s="147"/>
      <c r="AM68" s="147"/>
      <c r="AP68" s="147"/>
      <c r="AQ68" s="147"/>
      <c r="AR68" s="147"/>
      <c r="AU68" s="147"/>
      <c r="AV68" s="147"/>
      <c r="AW68" s="147"/>
      <c r="AZ68" s="147"/>
      <c r="BA68" s="147"/>
      <c r="BB68" s="147"/>
      <c r="BE68" s="147"/>
      <c r="BF68" s="147"/>
      <c r="BG68" s="147"/>
      <c r="BJ68" s="147"/>
      <c r="BK68" s="147"/>
      <c r="BL68" s="147"/>
      <c r="BO68" s="147"/>
      <c r="BP68" s="147"/>
      <c r="BQ68" s="147"/>
      <c r="BT68" s="147"/>
      <c r="BU68" s="147"/>
      <c r="BV68" s="147"/>
      <c r="BY68" s="147"/>
      <c r="BZ68" s="147"/>
      <c r="CA68" s="147"/>
      <c r="CD68" s="147"/>
      <c r="CE68" s="147"/>
      <c r="CF68" s="147"/>
    </row>
    <row r="69" spans="7:85" x14ac:dyDescent="0.3">
      <c r="G69" s="120"/>
      <c r="H69" s="120"/>
      <c r="I69" s="120"/>
      <c r="L69" s="120"/>
      <c r="M69" s="120"/>
      <c r="N69" s="120"/>
      <c r="Q69" s="120"/>
      <c r="R69" s="120"/>
      <c r="S69" s="120"/>
      <c r="V69" s="120"/>
      <c r="W69" s="120"/>
      <c r="X69" s="120"/>
      <c r="AA69" s="120"/>
      <c r="AB69" s="120"/>
      <c r="AC69" s="120"/>
      <c r="AF69" s="120"/>
      <c r="AG69" s="120"/>
      <c r="AH69" s="120"/>
      <c r="AK69" s="120"/>
      <c r="AL69" s="120"/>
      <c r="AM69" s="120"/>
      <c r="AP69" s="120"/>
      <c r="AQ69" s="120"/>
      <c r="AR69" s="120"/>
      <c r="AU69" s="120"/>
      <c r="AV69" s="120"/>
      <c r="AW69" s="120"/>
      <c r="AZ69" s="120"/>
      <c r="BA69" s="120"/>
      <c r="BB69" s="120"/>
      <c r="BE69" s="120"/>
      <c r="BF69" s="120"/>
      <c r="BG69" s="120"/>
      <c r="BJ69" s="120"/>
      <c r="BK69" s="120"/>
      <c r="BL69" s="120"/>
      <c r="BO69" s="120"/>
      <c r="BP69" s="120"/>
      <c r="BQ69" s="120"/>
      <c r="BT69" s="120"/>
      <c r="BU69" s="120"/>
      <c r="BV69" s="120"/>
      <c r="BY69" s="120"/>
      <c r="BZ69" s="120"/>
      <c r="CA69" s="120"/>
      <c r="CD69" s="120"/>
      <c r="CE69" s="120"/>
      <c r="CF69" s="120"/>
    </row>
    <row r="70" spans="7:85" x14ac:dyDescent="0.3">
      <c r="G70" s="147" t="s">
        <v>44</v>
      </c>
      <c r="H70" s="147"/>
      <c r="I70" s="147"/>
      <c r="L70" s="147" t="s">
        <v>44</v>
      </c>
      <c r="M70" s="147"/>
      <c r="N70" s="147"/>
      <c r="Q70" s="147" t="s">
        <v>44</v>
      </c>
      <c r="R70" s="147"/>
      <c r="S70" s="147"/>
      <c r="V70" s="147" t="s">
        <v>44</v>
      </c>
      <c r="W70" s="147"/>
      <c r="X70" s="147"/>
      <c r="AA70" s="147" t="s">
        <v>44</v>
      </c>
      <c r="AB70" s="147"/>
      <c r="AC70" s="147"/>
      <c r="AF70" s="147" t="s">
        <v>44</v>
      </c>
      <c r="AG70" s="147"/>
      <c r="AH70" s="147"/>
      <c r="AK70" s="147" t="s">
        <v>44</v>
      </c>
      <c r="AL70" s="147"/>
      <c r="AM70" s="147"/>
      <c r="AP70" s="147" t="s">
        <v>44</v>
      </c>
      <c r="AQ70" s="147"/>
      <c r="AR70" s="147"/>
      <c r="AU70" s="147" t="s">
        <v>44</v>
      </c>
      <c r="AV70" s="147"/>
      <c r="AW70" s="147"/>
      <c r="AZ70" s="147" t="s">
        <v>44</v>
      </c>
      <c r="BA70" s="147"/>
      <c r="BB70" s="147"/>
      <c r="BE70" s="147" t="s">
        <v>44</v>
      </c>
      <c r="BF70" s="147"/>
      <c r="BG70" s="147"/>
      <c r="BJ70" s="147" t="s">
        <v>44</v>
      </c>
      <c r="BK70" s="147"/>
      <c r="BL70" s="147"/>
      <c r="BO70" s="147" t="s">
        <v>44</v>
      </c>
      <c r="BP70" s="147"/>
      <c r="BQ70" s="147"/>
      <c r="BT70" s="147" t="s">
        <v>44</v>
      </c>
      <c r="BU70" s="147"/>
      <c r="BV70" s="147"/>
      <c r="BY70" s="147" t="s">
        <v>44</v>
      </c>
      <c r="BZ70" s="147"/>
      <c r="CA70" s="147"/>
      <c r="CD70" s="147" t="s">
        <v>44</v>
      </c>
      <c r="CE70" s="147"/>
      <c r="CF70" s="147"/>
    </row>
    <row r="71" spans="7:85" ht="14" customHeight="1" x14ac:dyDescent="0.3">
      <c r="G71" s="147"/>
      <c r="H71" s="147"/>
      <c r="I71" s="147"/>
      <c r="L71" s="147"/>
      <c r="M71" s="147"/>
      <c r="N71" s="147"/>
      <c r="Q71" s="147"/>
      <c r="R71" s="147"/>
      <c r="S71" s="147"/>
      <c r="V71" s="147"/>
      <c r="W71" s="147"/>
      <c r="X71" s="147"/>
      <c r="AA71" s="147"/>
      <c r="AB71" s="147"/>
      <c r="AC71" s="147"/>
      <c r="AF71" s="147"/>
      <c r="AG71" s="147"/>
      <c r="AH71" s="147"/>
      <c r="AK71" s="147"/>
      <c r="AL71" s="147"/>
      <c r="AM71" s="147"/>
      <c r="AP71" s="147"/>
      <c r="AQ71" s="147"/>
      <c r="AR71" s="147"/>
      <c r="AU71" s="147"/>
      <c r="AV71" s="147"/>
      <c r="AW71" s="147"/>
      <c r="AZ71" s="147"/>
      <c r="BA71" s="147"/>
      <c r="BB71" s="147"/>
      <c r="BE71" s="147"/>
      <c r="BF71" s="147"/>
      <c r="BG71" s="147"/>
      <c r="BJ71" s="147"/>
      <c r="BK71" s="147"/>
      <c r="BL71" s="147"/>
      <c r="BO71" s="147"/>
      <c r="BP71" s="147"/>
      <c r="BQ71" s="147"/>
      <c r="BT71" s="147"/>
      <c r="BU71" s="147"/>
      <c r="BV71" s="147"/>
      <c r="BY71" s="147"/>
      <c r="BZ71" s="147"/>
      <c r="CA71" s="147"/>
      <c r="CD71" s="147"/>
      <c r="CE71" s="147"/>
      <c r="CF71" s="147"/>
    </row>
    <row r="72" spans="7:85" ht="14" customHeight="1" x14ac:dyDescent="0.3">
      <c r="G72" s="147"/>
      <c r="H72" s="147"/>
      <c r="I72" s="147"/>
      <c r="L72" s="147"/>
      <c r="M72" s="147"/>
      <c r="N72" s="147"/>
      <c r="Q72" s="147"/>
      <c r="R72" s="147"/>
      <c r="S72" s="147"/>
      <c r="V72" s="147"/>
      <c r="W72" s="147"/>
      <c r="X72" s="147"/>
      <c r="AA72" s="147"/>
      <c r="AB72" s="147"/>
      <c r="AC72" s="147"/>
      <c r="AF72" s="147"/>
      <c r="AG72" s="147"/>
      <c r="AH72" s="147"/>
      <c r="AK72" s="147"/>
      <c r="AL72" s="147"/>
      <c r="AM72" s="147"/>
      <c r="AP72" s="147"/>
      <c r="AQ72" s="147"/>
      <c r="AR72" s="147"/>
      <c r="AU72" s="147"/>
      <c r="AV72" s="147"/>
      <c r="AW72" s="147"/>
      <c r="AZ72" s="147"/>
      <c r="BA72" s="147"/>
      <c r="BB72" s="147"/>
      <c r="BE72" s="147"/>
      <c r="BF72" s="147"/>
      <c r="BG72" s="147"/>
      <c r="BJ72" s="147"/>
      <c r="BK72" s="147"/>
      <c r="BL72" s="147"/>
      <c r="BO72" s="147"/>
      <c r="BP72" s="147"/>
      <c r="BQ72" s="147"/>
      <c r="BT72" s="147"/>
      <c r="BU72" s="147"/>
      <c r="BV72" s="147"/>
      <c r="BY72" s="147"/>
      <c r="BZ72" s="147"/>
      <c r="CA72" s="147"/>
      <c r="CD72" s="147"/>
      <c r="CE72" s="147"/>
      <c r="CF72" s="147"/>
    </row>
    <row r="73" spans="7:85" x14ac:dyDescent="0.3">
      <c r="G73" s="147"/>
      <c r="H73" s="147"/>
      <c r="I73" s="147"/>
      <c r="L73" s="147"/>
      <c r="M73" s="147"/>
      <c r="N73" s="147"/>
      <c r="Q73" s="147"/>
      <c r="R73" s="147"/>
      <c r="S73" s="147"/>
      <c r="V73" s="147"/>
      <c r="W73" s="147"/>
      <c r="X73" s="147"/>
      <c r="AA73" s="147"/>
      <c r="AB73" s="147"/>
      <c r="AC73" s="147"/>
      <c r="AF73" s="147"/>
      <c r="AG73" s="147"/>
      <c r="AH73" s="147"/>
      <c r="AK73" s="147"/>
      <c r="AL73" s="147"/>
      <c r="AM73" s="147"/>
      <c r="AP73" s="147"/>
      <c r="AQ73" s="147"/>
      <c r="AR73" s="147"/>
      <c r="AU73" s="147"/>
      <c r="AV73" s="147"/>
      <c r="AW73" s="147"/>
      <c r="AZ73" s="147"/>
      <c r="BA73" s="147"/>
      <c r="BB73" s="147"/>
      <c r="BE73" s="147"/>
      <c r="BF73" s="147"/>
      <c r="BG73" s="147"/>
      <c r="BJ73" s="147"/>
      <c r="BK73" s="147"/>
      <c r="BL73" s="147"/>
      <c r="BO73" s="147"/>
      <c r="BP73" s="147"/>
      <c r="BQ73" s="147"/>
      <c r="BT73" s="147"/>
      <c r="BU73" s="147"/>
      <c r="BV73" s="147"/>
      <c r="BY73" s="147"/>
      <c r="BZ73" s="147"/>
      <c r="CA73" s="147"/>
      <c r="CD73" s="147"/>
      <c r="CE73" s="147"/>
      <c r="CF73" s="147"/>
    </row>
    <row r="74" spans="7:85" ht="14" customHeight="1" x14ac:dyDescent="0.3">
      <c r="G74" s="147"/>
      <c r="H74" s="147"/>
      <c r="I74" s="147"/>
      <c r="L74" s="147"/>
      <c r="M74" s="147"/>
      <c r="N74" s="147"/>
      <c r="Q74" s="147"/>
      <c r="R74" s="147"/>
      <c r="S74" s="147"/>
      <c r="V74" s="147"/>
      <c r="W74" s="147"/>
      <c r="X74" s="147"/>
      <c r="AA74" s="147"/>
      <c r="AB74" s="147"/>
      <c r="AC74" s="147"/>
      <c r="AF74" s="147"/>
      <c r="AG74" s="147"/>
      <c r="AH74" s="147"/>
      <c r="AK74" s="147"/>
      <c r="AL74" s="147"/>
      <c r="AM74" s="147"/>
      <c r="AP74" s="147"/>
      <c r="AQ74" s="147"/>
      <c r="AR74" s="147"/>
      <c r="AU74" s="147"/>
      <c r="AV74" s="147"/>
      <c r="AW74" s="147"/>
      <c r="AZ74" s="147"/>
      <c r="BA74" s="147"/>
      <c r="BB74" s="147"/>
      <c r="BE74" s="147"/>
      <c r="BF74" s="147"/>
      <c r="BG74" s="147"/>
      <c r="BJ74" s="147"/>
      <c r="BK74" s="147"/>
      <c r="BL74" s="147"/>
      <c r="BO74" s="147"/>
      <c r="BP74" s="147"/>
      <c r="BQ74" s="147"/>
      <c r="BT74" s="147"/>
      <c r="BU74" s="147"/>
      <c r="BV74" s="147"/>
      <c r="BY74" s="147"/>
      <c r="BZ74" s="147"/>
      <c r="CA74" s="147"/>
      <c r="CD74" s="147"/>
      <c r="CE74" s="147"/>
      <c r="CF74" s="147"/>
    </row>
    <row r="75" spans="7:85" ht="14" customHeight="1" x14ac:dyDescent="0.3">
      <c r="G75" s="147"/>
      <c r="H75" s="147"/>
      <c r="I75" s="147"/>
      <c r="L75" s="147"/>
      <c r="M75" s="147"/>
      <c r="N75" s="147"/>
      <c r="Q75" s="147"/>
      <c r="R75" s="147"/>
      <c r="S75" s="147"/>
      <c r="V75" s="147"/>
      <c r="W75" s="147"/>
      <c r="X75" s="147"/>
      <c r="AA75" s="147"/>
      <c r="AB75" s="147"/>
      <c r="AC75" s="147"/>
      <c r="AF75" s="147"/>
      <c r="AG75" s="147"/>
      <c r="AH75" s="147"/>
      <c r="AK75" s="147"/>
      <c r="AL75" s="147"/>
      <c r="AM75" s="147"/>
      <c r="AP75" s="147"/>
      <c r="AQ75" s="147"/>
      <c r="AR75" s="147"/>
      <c r="AU75" s="147"/>
      <c r="AV75" s="147"/>
      <c r="AW75" s="147"/>
      <c r="AZ75" s="147"/>
      <c r="BA75" s="147"/>
      <c r="BB75" s="147"/>
      <c r="BE75" s="147"/>
      <c r="BF75" s="147"/>
      <c r="BG75" s="147"/>
      <c r="BJ75" s="147"/>
      <c r="BK75" s="147"/>
      <c r="BL75" s="147"/>
      <c r="BO75" s="147"/>
      <c r="BP75" s="147"/>
      <c r="BQ75" s="147"/>
      <c r="BT75" s="147"/>
      <c r="BU75" s="147"/>
      <c r="BV75" s="147"/>
      <c r="BY75" s="147"/>
      <c r="BZ75" s="147"/>
      <c r="CA75" s="147"/>
      <c r="CD75" s="147"/>
      <c r="CE75" s="147"/>
      <c r="CF75" s="147"/>
    </row>
    <row r="76" spans="7:85" ht="14" customHeight="1" x14ac:dyDescent="0.3">
      <c r="G76" s="147"/>
      <c r="H76" s="147"/>
      <c r="I76" s="147"/>
      <c r="J76" s="45">
        <f>IF(I75=Asetukset!$H$27,H75,IF(I75=Asetukset!$H$28,H75*60,IF(I75=Asetukset!$H$29,H75*60*8,H75*60*8*5)))</f>
        <v>0</v>
      </c>
      <c r="L76" s="147"/>
      <c r="M76" s="147"/>
      <c r="N76" s="147"/>
      <c r="O76" s="45">
        <f>IF(N75=Asetukset!$H$27,M75,IF(N75=Asetukset!$H$28,M75*60,IF(N75=Asetukset!$H$29,M75*60*8,M75*60*8*5)))</f>
        <v>0</v>
      </c>
      <c r="Q76" s="147"/>
      <c r="R76" s="147"/>
      <c r="S76" s="147"/>
      <c r="T76" s="45">
        <f>IF(S75=Asetukset!$H$27,R75,IF(S75=Asetukset!$H$28,R75*60,IF(S75=Asetukset!$H$29,R75*60*8,R75*60*8*5)))</f>
        <v>0</v>
      </c>
      <c r="V76" s="147"/>
      <c r="W76" s="147"/>
      <c r="X76" s="147"/>
      <c r="Y76" s="45">
        <f>IF(X75=Asetukset!$H$27,W75,IF(X75=Asetukset!$H$28,W75*60,IF(X75=Asetukset!$H$29,W75*60*8,W75*60*8*5)))</f>
        <v>0</v>
      </c>
      <c r="AA76" s="147"/>
      <c r="AB76" s="147"/>
      <c r="AC76" s="147"/>
      <c r="AD76" s="45">
        <f>IF(AC75=Asetukset!$H$27,AB75,IF(AC75=Asetukset!$H$28,AB75*60,IF(AC75=Asetukset!$H$29,AB75*60*8,AB75*60*8*5)))</f>
        <v>0</v>
      </c>
      <c r="AF76" s="147"/>
      <c r="AG76" s="147"/>
      <c r="AH76" s="147"/>
      <c r="AI76" s="45">
        <f>IF(AH75=Asetukset!$H$27,AG75,IF(AH75=Asetukset!$H$28,AG75*60,IF(AH75=Asetukset!$H$29,AG75*60*8,AG75*60*8*5)))</f>
        <v>0</v>
      </c>
      <c r="AK76" s="147"/>
      <c r="AL76" s="147"/>
      <c r="AM76" s="147"/>
      <c r="AN76" s="45">
        <f>IF(AM75=Asetukset!$H$27,AL75,IF(AM75=Asetukset!$H$28,AL75*60,IF(AM75=Asetukset!$H$29,AL75*60*8,AL75*60*8*5)))</f>
        <v>0</v>
      </c>
      <c r="AP76" s="147"/>
      <c r="AQ76" s="147"/>
      <c r="AR76" s="147"/>
      <c r="AS76" s="45">
        <f>IF(AR75=Asetukset!$H$27,AQ75,IF(AR75=Asetukset!$H$28,AQ75*60,IF(AR75=Asetukset!$H$29,AQ75*60*8,AQ75*60*8*5)))</f>
        <v>0</v>
      </c>
      <c r="AU76" s="147"/>
      <c r="AV76" s="147"/>
      <c r="AW76" s="147"/>
      <c r="AX76" s="45">
        <f>IF(AW75=Asetukset!$H$27,AV75,IF(AW75=Asetukset!$H$28,AV75*60,IF(AW75=Asetukset!$H$29,AV75*60*8,AV75*60*8*5)))</f>
        <v>0</v>
      </c>
      <c r="AZ76" s="147"/>
      <c r="BA76" s="147"/>
      <c r="BB76" s="147"/>
      <c r="BC76" s="45">
        <f>IF(BB75=Asetukset!$H$27,BA75,IF(BB75=Asetukset!$H$28,BA75*60,IF(BB75=Asetukset!$H$29,BA75*60*8,BA75*60*8*5)))</f>
        <v>0</v>
      </c>
      <c r="BE76" s="147"/>
      <c r="BF76" s="147"/>
      <c r="BG76" s="147"/>
      <c r="BH76" s="45">
        <f>IF(BG75=Asetukset!$H$27,BF75,IF(BG75=Asetukset!$H$28,BF75*60,IF(BG75=Asetukset!$H$29,BF75*60*8,BF75*60*8*5)))</f>
        <v>0</v>
      </c>
      <c r="BJ76" s="147"/>
      <c r="BK76" s="147"/>
      <c r="BL76" s="147"/>
      <c r="BM76" s="45">
        <f>IF(BL75=Asetukset!$H$27,BK75,IF(BL75=Asetukset!$H$28,BK75*60,IF(BL75=Asetukset!$H$29,BK75*60*8,BK75*60*8*5)))</f>
        <v>0</v>
      </c>
      <c r="BO76" s="147"/>
      <c r="BP76" s="147"/>
      <c r="BQ76" s="147"/>
      <c r="BR76" s="45">
        <f>IF(BQ75=Asetukset!$H$27,BP75,IF(BQ75=Asetukset!$H$28,BP75*60,IF(BQ75=Asetukset!$H$29,BP75*60*8,BP75*60*8*5)))</f>
        <v>0</v>
      </c>
      <c r="BT76" s="147"/>
      <c r="BU76" s="147"/>
      <c r="BV76" s="147"/>
      <c r="BW76" s="45">
        <f>IF(BV75=Asetukset!$H$27,BU75,IF(BV75=Asetukset!$H$28,BU75*60,IF(BV75=Asetukset!$H$29,BU75*60*8,BU75*60*8*5)))</f>
        <v>0</v>
      </c>
      <c r="BY76" s="147"/>
      <c r="BZ76" s="147"/>
      <c r="CA76" s="147"/>
      <c r="CB76" s="45">
        <f>IF(CA75=Asetukset!$H$27,BZ75,IF(CA75=Asetukset!$H$28,BZ75*60,IF(CA75=Asetukset!$H$29,BZ75*60*8,BZ75*60*8*5)))</f>
        <v>0</v>
      </c>
      <c r="CD76" s="147"/>
      <c r="CE76" s="147"/>
      <c r="CF76" s="147"/>
      <c r="CG76" s="45">
        <f>IF(CF75=Asetukset!$H$27,CE75,IF(CF75=Asetukset!$H$28,CE75*60,IF(CF75=Asetukset!$H$29,CE75*60*8,CE75*60*8*5)))</f>
        <v>0</v>
      </c>
    </row>
    <row r="77" spans="7:85" ht="14" customHeight="1" x14ac:dyDescent="0.3">
      <c r="G77" s="147"/>
      <c r="H77" s="147"/>
      <c r="I77" s="147"/>
      <c r="L77" s="147"/>
      <c r="M77" s="147"/>
      <c r="N77" s="147"/>
      <c r="Q77" s="147"/>
      <c r="R77" s="147"/>
      <c r="S77" s="147"/>
      <c r="V77" s="147"/>
      <c r="W77" s="147"/>
      <c r="X77" s="147"/>
      <c r="AA77" s="147"/>
      <c r="AB77" s="147"/>
      <c r="AC77" s="147"/>
      <c r="AF77" s="147"/>
      <c r="AG77" s="147"/>
      <c r="AH77" s="147"/>
      <c r="AK77" s="147"/>
      <c r="AL77" s="147"/>
      <c r="AM77" s="147"/>
      <c r="AP77" s="147"/>
      <c r="AQ77" s="147"/>
      <c r="AR77" s="147"/>
      <c r="AU77" s="147"/>
      <c r="AV77" s="147"/>
      <c r="AW77" s="147"/>
      <c r="AZ77" s="147"/>
      <c r="BA77" s="147"/>
      <c r="BB77" s="147"/>
      <c r="BE77" s="147"/>
      <c r="BF77" s="147"/>
      <c r="BG77" s="147"/>
      <c r="BJ77" s="147"/>
      <c r="BK77" s="147"/>
      <c r="BL77" s="147"/>
      <c r="BO77" s="147"/>
      <c r="BP77" s="147"/>
      <c r="BQ77" s="147"/>
      <c r="BT77" s="147"/>
      <c r="BU77" s="147"/>
      <c r="BV77" s="147"/>
      <c r="BY77" s="147"/>
      <c r="BZ77" s="147"/>
      <c r="CA77" s="147"/>
      <c r="CD77" s="147"/>
      <c r="CE77" s="147"/>
      <c r="CF77" s="147"/>
    </row>
    <row r="78" spans="7:85" x14ac:dyDescent="0.3">
      <c r="G78" s="147"/>
      <c r="H78" s="147"/>
      <c r="I78" s="147"/>
      <c r="L78" s="147"/>
      <c r="M78" s="147"/>
      <c r="N78" s="147"/>
      <c r="Q78" s="147"/>
      <c r="R78" s="147"/>
      <c r="S78" s="147"/>
      <c r="V78" s="147"/>
      <c r="W78" s="147"/>
      <c r="X78" s="147"/>
      <c r="AA78" s="147"/>
      <c r="AB78" s="147"/>
      <c r="AC78" s="147"/>
      <c r="AF78" s="147"/>
      <c r="AG78" s="147"/>
      <c r="AH78" s="147"/>
      <c r="AK78" s="147"/>
      <c r="AL78" s="147"/>
      <c r="AM78" s="147"/>
      <c r="AP78" s="147"/>
      <c r="AQ78" s="147"/>
      <c r="AR78" s="147"/>
      <c r="AU78" s="147"/>
      <c r="AV78" s="147"/>
      <c r="AW78" s="147"/>
      <c r="AZ78" s="147"/>
      <c r="BA78" s="147"/>
      <c r="BB78" s="147"/>
      <c r="BE78" s="147"/>
      <c r="BF78" s="147"/>
      <c r="BG78" s="147"/>
      <c r="BJ78" s="147"/>
      <c r="BK78" s="147"/>
      <c r="BL78" s="147"/>
      <c r="BO78" s="147"/>
      <c r="BP78" s="147"/>
      <c r="BQ78" s="147"/>
      <c r="BT78" s="147"/>
      <c r="BU78" s="147"/>
      <c r="BV78" s="147"/>
      <c r="BY78" s="147"/>
      <c r="BZ78" s="147"/>
      <c r="CA78" s="147"/>
      <c r="CD78" s="147"/>
      <c r="CE78" s="147"/>
      <c r="CF78" s="147"/>
    </row>
    <row r="79" spans="7:85" x14ac:dyDescent="0.3">
      <c r="G79" s="147"/>
      <c r="H79" s="147"/>
      <c r="I79" s="147"/>
      <c r="L79" s="147"/>
      <c r="M79" s="147"/>
      <c r="N79" s="147"/>
      <c r="Q79" s="147"/>
      <c r="R79" s="147"/>
      <c r="S79" s="147"/>
      <c r="V79" s="147"/>
      <c r="W79" s="147"/>
      <c r="X79" s="147"/>
      <c r="AA79" s="147"/>
      <c r="AB79" s="147"/>
      <c r="AC79" s="147"/>
      <c r="AF79" s="147"/>
      <c r="AG79" s="147"/>
      <c r="AH79" s="147"/>
      <c r="AK79" s="147"/>
      <c r="AL79" s="147"/>
      <c r="AM79" s="147"/>
      <c r="AP79" s="147"/>
      <c r="AQ79" s="147"/>
      <c r="AR79" s="147"/>
      <c r="AU79" s="147"/>
      <c r="AV79" s="147"/>
      <c r="AW79" s="147"/>
      <c r="AZ79" s="147"/>
      <c r="BA79" s="147"/>
      <c r="BB79" s="147"/>
      <c r="BE79" s="147"/>
      <c r="BF79" s="147"/>
      <c r="BG79" s="147"/>
      <c r="BJ79" s="147"/>
      <c r="BK79" s="147"/>
      <c r="BL79" s="147"/>
      <c r="BO79" s="147"/>
      <c r="BP79" s="147"/>
      <c r="BQ79" s="147"/>
      <c r="BT79" s="147"/>
      <c r="BU79" s="147"/>
      <c r="BV79" s="147"/>
      <c r="BY79" s="147"/>
      <c r="BZ79" s="147"/>
      <c r="CA79" s="147"/>
      <c r="CD79" s="147"/>
      <c r="CE79" s="147"/>
      <c r="CF79" s="147"/>
    </row>
    <row r="80" spans="7:85" x14ac:dyDescent="0.3">
      <c r="G80" s="120"/>
      <c r="H80" s="120"/>
      <c r="I80" s="120"/>
      <c r="L80" s="120"/>
      <c r="M80" s="120"/>
      <c r="N80" s="120"/>
      <c r="Q80" s="120"/>
      <c r="R80" s="120"/>
      <c r="S80" s="120"/>
      <c r="V80" s="120"/>
      <c r="W80" s="120"/>
      <c r="X80" s="120"/>
      <c r="AA80" s="120"/>
      <c r="AB80" s="120"/>
      <c r="AC80" s="120"/>
      <c r="AF80" s="120"/>
      <c r="AG80" s="120"/>
      <c r="AH80" s="120"/>
      <c r="AK80" s="120"/>
      <c r="AL80" s="120"/>
      <c r="AM80" s="120"/>
      <c r="AP80" s="120"/>
      <c r="AQ80" s="120"/>
      <c r="AR80" s="120"/>
      <c r="AU80" s="120"/>
      <c r="AV80" s="120"/>
      <c r="AW80" s="120"/>
      <c r="AZ80" s="120"/>
      <c r="BA80" s="120"/>
      <c r="BB80" s="120"/>
      <c r="BE80" s="120"/>
      <c r="BF80" s="120"/>
      <c r="BG80" s="120"/>
      <c r="BJ80" s="120"/>
      <c r="BK80" s="120"/>
      <c r="BL80" s="120"/>
      <c r="BO80" s="120"/>
      <c r="BP80" s="120"/>
      <c r="BQ80" s="120"/>
      <c r="BT80" s="120"/>
      <c r="BU80" s="120"/>
      <c r="BV80" s="120"/>
      <c r="BY80" s="120"/>
      <c r="BZ80" s="120"/>
      <c r="CA80" s="120"/>
      <c r="CD80" s="120"/>
      <c r="CE80" s="120"/>
      <c r="CF80" s="120"/>
    </row>
    <row r="81" spans="7:85" x14ac:dyDescent="0.3">
      <c r="G81" s="147" t="s">
        <v>44</v>
      </c>
      <c r="H81" s="147"/>
      <c r="I81" s="147"/>
      <c r="L81" s="147" t="s">
        <v>44</v>
      </c>
      <c r="M81" s="147"/>
      <c r="N81" s="147"/>
      <c r="Q81" s="147" t="s">
        <v>44</v>
      </c>
      <c r="R81" s="147"/>
      <c r="S81" s="147"/>
      <c r="V81" s="147" t="s">
        <v>44</v>
      </c>
      <c r="W81" s="147"/>
      <c r="X81" s="147"/>
      <c r="AA81" s="147" t="s">
        <v>44</v>
      </c>
      <c r="AB81" s="147"/>
      <c r="AC81" s="147"/>
      <c r="AF81" s="147" t="s">
        <v>44</v>
      </c>
      <c r="AG81" s="147"/>
      <c r="AH81" s="147"/>
      <c r="AK81" s="147" t="s">
        <v>44</v>
      </c>
      <c r="AL81" s="147"/>
      <c r="AM81" s="147"/>
      <c r="AP81" s="147" t="s">
        <v>44</v>
      </c>
      <c r="AQ81" s="147"/>
      <c r="AR81" s="147"/>
      <c r="AU81" s="147" t="s">
        <v>44</v>
      </c>
      <c r="AV81" s="147"/>
      <c r="AW81" s="147"/>
      <c r="AZ81" s="147" t="s">
        <v>44</v>
      </c>
      <c r="BA81" s="147"/>
      <c r="BB81" s="147"/>
      <c r="BE81" s="147" t="s">
        <v>44</v>
      </c>
      <c r="BF81" s="147"/>
      <c r="BG81" s="147"/>
      <c r="BJ81" s="147" t="s">
        <v>44</v>
      </c>
      <c r="BK81" s="147"/>
      <c r="BL81" s="147"/>
      <c r="BO81" s="147" t="s">
        <v>44</v>
      </c>
      <c r="BP81" s="147"/>
      <c r="BQ81" s="147"/>
      <c r="BT81" s="147" t="s">
        <v>44</v>
      </c>
      <c r="BU81" s="147"/>
      <c r="BV81" s="147"/>
      <c r="BY81" s="147" t="s">
        <v>44</v>
      </c>
      <c r="BZ81" s="147"/>
      <c r="CA81" s="147"/>
      <c r="CD81" s="147" t="s">
        <v>44</v>
      </c>
      <c r="CE81" s="147"/>
      <c r="CF81" s="147"/>
    </row>
    <row r="82" spans="7:85" ht="14" customHeight="1" x14ac:dyDescent="0.3">
      <c r="G82" s="147"/>
      <c r="H82" s="147"/>
      <c r="I82" s="147"/>
      <c r="L82" s="147"/>
      <c r="M82" s="147"/>
      <c r="N82" s="147"/>
      <c r="Q82" s="147"/>
      <c r="R82" s="147"/>
      <c r="S82" s="147"/>
      <c r="V82" s="147"/>
      <c r="W82" s="147"/>
      <c r="X82" s="147"/>
      <c r="AA82" s="147"/>
      <c r="AB82" s="147"/>
      <c r="AC82" s="147"/>
      <c r="AF82" s="147"/>
      <c r="AG82" s="147"/>
      <c r="AH82" s="147"/>
      <c r="AK82" s="147"/>
      <c r="AL82" s="147"/>
      <c r="AM82" s="147"/>
      <c r="AP82" s="147"/>
      <c r="AQ82" s="147"/>
      <c r="AR82" s="147"/>
      <c r="AU82" s="147"/>
      <c r="AV82" s="147"/>
      <c r="AW82" s="147"/>
      <c r="AZ82" s="147"/>
      <c r="BA82" s="147"/>
      <c r="BB82" s="147"/>
      <c r="BE82" s="147"/>
      <c r="BF82" s="147"/>
      <c r="BG82" s="147"/>
      <c r="BJ82" s="147"/>
      <c r="BK82" s="147"/>
      <c r="BL82" s="147"/>
      <c r="BO82" s="147"/>
      <c r="BP82" s="147"/>
      <c r="BQ82" s="147"/>
      <c r="BT82" s="147"/>
      <c r="BU82" s="147"/>
      <c r="BV82" s="147"/>
      <c r="BY82" s="147"/>
      <c r="BZ82" s="147"/>
      <c r="CA82" s="147"/>
      <c r="CD82" s="147"/>
      <c r="CE82" s="147"/>
      <c r="CF82" s="147"/>
    </row>
    <row r="83" spans="7:85" ht="14" customHeight="1" x14ac:dyDescent="0.3">
      <c r="G83" s="147"/>
      <c r="H83" s="147"/>
      <c r="I83" s="147"/>
      <c r="L83" s="147"/>
      <c r="M83" s="147"/>
      <c r="N83" s="147"/>
      <c r="Q83" s="147"/>
      <c r="R83" s="147"/>
      <c r="S83" s="147"/>
      <c r="V83" s="147"/>
      <c r="W83" s="147"/>
      <c r="X83" s="147"/>
      <c r="AA83" s="147"/>
      <c r="AB83" s="147"/>
      <c r="AC83" s="147"/>
      <c r="AF83" s="147"/>
      <c r="AG83" s="147"/>
      <c r="AH83" s="147"/>
      <c r="AK83" s="147"/>
      <c r="AL83" s="147"/>
      <c r="AM83" s="147"/>
      <c r="AP83" s="147"/>
      <c r="AQ83" s="147"/>
      <c r="AR83" s="147"/>
      <c r="AU83" s="147"/>
      <c r="AV83" s="147"/>
      <c r="AW83" s="147"/>
      <c r="AZ83" s="147"/>
      <c r="BA83" s="147"/>
      <c r="BB83" s="147"/>
      <c r="BE83" s="147"/>
      <c r="BF83" s="147"/>
      <c r="BG83" s="147"/>
      <c r="BJ83" s="147"/>
      <c r="BK83" s="147"/>
      <c r="BL83" s="147"/>
      <c r="BO83" s="147"/>
      <c r="BP83" s="147"/>
      <c r="BQ83" s="147"/>
      <c r="BT83" s="147"/>
      <c r="BU83" s="147"/>
      <c r="BV83" s="147"/>
      <c r="BY83" s="147"/>
      <c r="BZ83" s="147"/>
      <c r="CA83" s="147"/>
      <c r="CD83" s="147"/>
      <c r="CE83" s="147"/>
      <c r="CF83" s="147"/>
    </row>
    <row r="84" spans="7:85" x14ac:dyDescent="0.3">
      <c r="G84" s="147"/>
      <c r="H84" s="147"/>
      <c r="I84" s="147"/>
      <c r="L84" s="147"/>
      <c r="M84" s="147"/>
      <c r="N84" s="147"/>
      <c r="Q84" s="147"/>
      <c r="R84" s="147"/>
      <c r="S84" s="147"/>
      <c r="V84" s="147"/>
      <c r="W84" s="147"/>
      <c r="X84" s="147"/>
      <c r="AA84" s="147"/>
      <c r="AB84" s="147"/>
      <c r="AC84" s="147"/>
      <c r="AF84" s="147"/>
      <c r="AG84" s="147"/>
      <c r="AH84" s="147"/>
      <c r="AK84" s="147"/>
      <c r="AL84" s="147"/>
      <c r="AM84" s="147"/>
      <c r="AP84" s="147"/>
      <c r="AQ84" s="147"/>
      <c r="AR84" s="147"/>
      <c r="AU84" s="147"/>
      <c r="AV84" s="147"/>
      <c r="AW84" s="147"/>
      <c r="AZ84" s="147"/>
      <c r="BA84" s="147"/>
      <c r="BB84" s="147"/>
      <c r="BE84" s="147"/>
      <c r="BF84" s="147"/>
      <c r="BG84" s="147"/>
      <c r="BJ84" s="147"/>
      <c r="BK84" s="147"/>
      <c r="BL84" s="147"/>
      <c r="BO84" s="147"/>
      <c r="BP84" s="147"/>
      <c r="BQ84" s="147"/>
      <c r="BT84" s="147"/>
      <c r="BU84" s="147"/>
      <c r="BV84" s="147"/>
      <c r="BY84" s="147"/>
      <c r="BZ84" s="147"/>
      <c r="CA84" s="147"/>
      <c r="CD84" s="147"/>
      <c r="CE84" s="147"/>
      <c r="CF84" s="147"/>
    </row>
    <row r="85" spans="7:85" ht="14" customHeight="1" x14ac:dyDescent="0.3">
      <c r="G85" s="147"/>
      <c r="H85" s="147"/>
      <c r="I85" s="147"/>
      <c r="L85" s="147"/>
      <c r="M85" s="147"/>
      <c r="N85" s="147"/>
      <c r="Q85" s="147"/>
      <c r="R85" s="147"/>
      <c r="S85" s="147"/>
      <c r="V85" s="147"/>
      <c r="W85" s="147"/>
      <c r="X85" s="147"/>
      <c r="AA85" s="147"/>
      <c r="AB85" s="147"/>
      <c r="AC85" s="147"/>
      <c r="AF85" s="147"/>
      <c r="AG85" s="147"/>
      <c r="AH85" s="147"/>
      <c r="AK85" s="147"/>
      <c r="AL85" s="147"/>
      <c r="AM85" s="147"/>
      <c r="AP85" s="147"/>
      <c r="AQ85" s="147"/>
      <c r="AR85" s="147"/>
      <c r="AU85" s="147"/>
      <c r="AV85" s="147"/>
      <c r="AW85" s="147"/>
      <c r="AZ85" s="147"/>
      <c r="BA85" s="147"/>
      <c r="BB85" s="147"/>
      <c r="BE85" s="147"/>
      <c r="BF85" s="147"/>
      <c r="BG85" s="147"/>
      <c r="BJ85" s="147"/>
      <c r="BK85" s="147"/>
      <c r="BL85" s="147"/>
      <c r="BO85" s="147"/>
      <c r="BP85" s="147"/>
      <c r="BQ85" s="147"/>
      <c r="BT85" s="147"/>
      <c r="BU85" s="147"/>
      <c r="BV85" s="147"/>
      <c r="BY85" s="147"/>
      <c r="BZ85" s="147"/>
      <c r="CA85" s="147"/>
      <c r="CD85" s="147"/>
      <c r="CE85" s="147"/>
      <c r="CF85" s="147"/>
    </row>
    <row r="86" spans="7:85" x14ac:dyDescent="0.3">
      <c r="G86" s="147"/>
      <c r="H86" s="147"/>
      <c r="I86" s="147"/>
      <c r="L86" s="147"/>
      <c r="M86" s="147"/>
      <c r="N86" s="147"/>
      <c r="Q86" s="147"/>
      <c r="R86" s="147"/>
      <c r="S86" s="147"/>
      <c r="V86" s="147"/>
      <c r="W86" s="147"/>
      <c r="X86" s="147"/>
      <c r="AA86" s="147"/>
      <c r="AB86" s="147"/>
      <c r="AC86" s="147"/>
      <c r="AF86" s="147"/>
      <c r="AG86" s="147"/>
      <c r="AH86" s="147"/>
      <c r="AK86" s="147"/>
      <c r="AL86" s="147"/>
      <c r="AM86" s="147"/>
      <c r="AP86" s="147"/>
      <c r="AQ86" s="147"/>
      <c r="AR86" s="147"/>
      <c r="AU86" s="147"/>
      <c r="AV86" s="147"/>
      <c r="AW86" s="147"/>
      <c r="AZ86" s="147"/>
      <c r="BA86" s="147"/>
      <c r="BB86" s="147"/>
      <c r="BE86" s="147"/>
      <c r="BF86" s="147"/>
      <c r="BG86" s="147"/>
      <c r="BJ86" s="147"/>
      <c r="BK86" s="147"/>
      <c r="BL86" s="147"/>
      <c r="BO86" s="147"/>
      <c r="BP86" s="147"/>
      <c r="BQ86" s="147"/>
      <c r="BT86" s="147"/>
      <c r="BU86" s="147"/>
      <c r="BV86" s="147"/>
      <c r="BY86" s="147"/>
      <c r="BZ86" s="147"/>
      <c r="CA86" s="147"/>
      <c r="CD86" s="147"/>
      <c r="CE86" s="147"/>
      <c r="CF86" s="147"/>
    </row>
    <row r="87" spans="7:85" ht="14" customHeight="1" x14ac:dyDescent="0.3">
      <c r="G87" s="147"/>
      <c r="H87" s="147"/>
      <c r="I87" s="147"/>
      <c r="J87" s="45">
        <f>IF(I86=Asetukset!$H$27,H86,IF(I86=Asetukset!$H$28,H86*60,IF(I86=Asetukset!$H$29,H86*60*8,H86*60*8*5)))</f>
        <v>0</v>
      </c>
      <c r="L87" s="147"/>
      <c r="M87" s="147"/>
      <c r="N87" s="147"/>
      <c r="O87" s="45">
        <f>IF(N86=Asetukset!$H$27,M86,IF(N86=Asetukset!$H$28,M86*60,IF(N86=Asetukset!$H$29,M86*60*8,M86*60*8*5)))</f>
        <v>0</v>
      </c>
      <c r="Q87" s="147"/>
      <c r="R87" s="147"/>
      <c r="S87" s="147"/>
      <c r="T87" s="45">
        <f>IF(S86=Asetukset!$H$27,R86,IF(S86=Asetukset!$H$28,R86*60,IF(S86=Asetukset!$H$29,R86*60*8,R86*60*8*5)))</f>
        <v>0</v>
      </c>
      <c r="V87" s="147"/>
      <c r="W87" s="147"/>
      <c r="X87" s="147"/>
      <c r="Y87" s="45">
        <f>IF(X86=Asetukset!$H$27,W86,IF(X86=Asetukset!$H$28,W86*60,IF(X86=Asetukset!$H$29,W86*60*8,W86*60*8*5)))</f>
        <v>0</v>
      </c>
      <c r="AA87" s="147"/>
      <c r="AB87" s="147"/>
      <c r="AC87" s="147"/>
      <c r="AD87" s="45">
        <f>IF(AC86=Asetukset!$H$27,AB86,IF(AC86=Asetukset!$H$28,AB86*60,IF(AC86=Asetukset!$H$29,AB86*60*8,AB86*60*8*5)))</f>
        <v>0</v>
      </c>
      <c r="AF87" s="147"/>
      <c r="AG87" s="147"/>
      <c r="AH87" s="147"/>
      <c r="AI87" s="45">
        <f>IF(AH86=Asetukset!$H$27,AG86,IF(AH86=Asetukset!$H$28,AG86*60,IF(AH86=Asetukset!$H$29,AG86*60*8,AG86*60*8*5)))</f>
        <v>0</v>
      </c>
      <c r="AK87" s="147"/>
      <c r="AL87" s="147"/>
      <c r="AM87" s="147"/>
      <c r="AN87" s="45">
        <f>IF(AM86=Asetukset!$H$27,AL86,IF(AM86=Asetukset!$H$28,AL86*60,IF(AM86=Asetukset!$H$29,AL86*60*8,AL86*60*8*5)))</f>
        <v>0</v>
      </c>
      <c r="AP87" s="147"/>
      <c r="AQ87" s="147"/>
      <c r="AR87" s="147"/>
      <c r="AS87" s="45">
        <f>IF(AR86=Asetukset!$H$27,AQ86,IF(AR86=Asetukset!$H$28,AQ86*60,IF(AR86=Asetukset!$H$29,AQ86*60*8,AQ86*60*8*5)))</f>
        <v>0</v>
      </c>
      <c r="AU87" s="147"/>
      <c r="AV87" s="147"/>
      <c r="AW87" s="147"/>
      <c r="AX87" s="45">
        <f>IF(AW86=Asetukset!$H$27,AV86,IF(AW86=Asetukset!$H$28,AV86*60,IF(AW86=Asetukset!$H$29,AV86*60*8,AV86*60*8*5)))</f>
        <v>0</v>
      </c>
      <c r="AZ87" s="147"/>
      <c r="BA87" s="147"/>
      <c r="BB87" s="147"/>
      <c r="BC87" s="45">
        <f>IF(BB86=Asetukset!$H$27,BA86,IF(BB86=Asetukset!$H$28,BA86*60,IF(BB86=Asetukset!$H$29,BA86*60*8,BA86*60*8*5)))</f>
        <v>0</v>
      </c>
      <c r="BE87" s="147"/>
      <c r="BF87" s="147"/>
      <c r="BG87" s="147"/>
      <c r="BH87" s="45">
        <f>IF(BG86=Asetukset!$H$27,BF86,IF(BG86=Asetukset!$H$28,BF86*60,IF(BG86=Asetukset!$H$29,BF86*60*8,BF86*60*8*5)))</f>
        <v>0</v>
      </c>
      <c r="BJ87" s="147"/>
      <c r="BK87" s="147"/>
      <c r="BL87" s="147"/>
      <c r="BM87" s="45">
        <f>IF(BL86=Asetukset!$H$27,BK86,IF(BL86=Asetukset!$H$28,BK86*60,IF(BL86=Asetukset!$H$29,BK86*60*8,BK86*60*8*5)))</f>
        <v>0</v>
      </c>
      <c r="BO87" s="147"/>
      <c r="BP87" s="147"/>
      <c r="BQ87" s="147"/>
      <c r="BR87" s="45">
        <f>IF(BQ86=Asetukset!$H$27,BP86,IF(BQ86=Asetukset!$H$28,BP86*60,IF(BQ86=Asetukset!$H$29,BP86*60*8,BP86*60*8*5)))</f>
        <v>0</v>
      </c>
      <c r="BT87" s="147"/>
      <c r="BU87" s="147"/>
      <c r="BV87" s="147"/>
      <c r="BW87" s="45">
        <f>IF(BV86=Asetukset!$H$27,BU86,IF(BV86=Asetukset!$H$28,BU86*60,IF(BV86=Asetukset!$H$29,BU86*60*8,BU86*60*8*5)))</f>
        <v>0</v>
      </c>
      <c r="BY87" s="147"/>
      <c r="BZ87" s="147"/>
      <c r="CA87" s="147"/>
      <c r="CB87" s="45">
        <f>IF(CA86=Asetukset!$H$27,BZ86,IF(CA86=Asetukset!$H$28,BZ86*60,IF(CA86=Asetukset!$H$29,BZ86*60*8,BZ86*60*8*5)))</f>
        <v>0</v>
      </c>
      <c r="CD87" s="147"/>
      <c r="CE87" s="147"/>
      <c r="CF87" s="147"/>
      <c r="CG87" s="45">
        <f>IF(CF86=Asetukset!$H$27,CE86,IF(CF86=Asetukset!$H$28,CE86*60,IF(CF86=Asetukset!$H$29,CE86*60*8,CE86*60*8*5)))</f>
        <v>0</v>
      </c>
    </row>
    <row r="88" spans="7:85" ht="14" customHeight="1" x14ac:dyDescent="0.3">
      <c r="G88" s="147"/>
      <c r="H88" s="147"/>
      <c r="I88" s="147"/>
      <c r="L88" s="147"/>
      <c r="M88" s="147"/>
      <c r="N88" s="147"/>
      <c r="Q88" s="147"/>
      <c r="R88" s="147"/>
      <c r="S88" s="147"/>
      <c r="V88" s="147"/>
      <c r="W88" s="147"/>
      <c r="X88" s="147"/>
      <c r="AA88" s="147"/>
      <c r="AB88" s="147"/>
      <c r="AC88" s="147"/>
      <c r="AF88" s="147"/>
      <c r="AG88" s="147"/>
      <c r="AH88" s="147"/>
      <c r="AK88" s="147"/>
      <c r="AL88" s="147"/>
      <c r="AM88" s="147"/>
      <c r="AP88" s="147"/>
      <c r="AQ88" s="147"/>
      <c r="AR88" s="147"/>
      <c r="AU88" s="147"/>
      <c r="AV88" s="147"/>
      <c r="AW88" s="147"/>
      <c r="AZ88" s="147"/>
      <c r="BA88" s="147"/>
      <c r="BB88" s="147"/>
      <c r="BE88" s="147"/>
      <c r="BF88" s="147"/>
      <c r="BG88" s="147"/>
      <c r="BJ88" s="147"/>
      <c r="BK88" s="147"/>
      <c r="BL88" s="147"/>
      <c r="BO88" s="147"/>
      <c r="BP88" s="147"/>
      <c r="BQ88" s="147"/>
      <c r="BT88" s="147"/>
      <c r="BU88" s="147"/>
      <c r="BV88" s="147"/>
      <c r="BY88" s="147"/>
      <c r="BZ88" s="147"/>
      <c r="CA88" s="147"/>
      <c r="CD88" s="147"/>
      <c r="CE88" s="147"/>
      <c r="CF88" s="147"/>
    </row>
    <row r="89" spans="7:85" x14ac:dyDescent="0.3">
      <c r="G89" s="147"/>
      <c r="H89" s="147"/>
      <c r="I89" s="147"/>
      <c r="L89" s="147"/>
      <c r="M89" s="147"/>
      <c r="N89" s="147"/>
      <c r="Q89" s="147"/>
      <c r="R89" s="147"/>
      <c r="S89" s="147"/>
      <c r="V89" s="147"/>
      <c r="W89" s="147"/>
      <c r="X89" s="147"/>
      <c r="AA89" s="147"/>
      <c r="AB89" s="147"/>
      <c r="AC89" s="147"/>
      <c r="AF89" s="147"/>
      <c r="AG89" s="147"/>
      <c r="AH89" s="147"/>
      <c r="AK89" s="147"/>
      <c r="AL89" s="147"/>
      <c r="AM89" s="147"/>
      <c r="AP89" s="147"/>
      <c r="AQ89" s="147"/>
      <c r="AR89" s="147"/>
      <c r="AU89" s="147"/>
      <c r="AV89" s="147"/>
      <c r="AW89" s="147"/>
      <c r="AZ89" s="147"/>
      <c r="BA89" s="147"/>
      <c r="BB89" s="147"/>
      <c r="BE89" s="147"/>
      <c r="BF89" s="147"/>
      <c r="BG89" s="147"/>
      <c r="BJ89" s="147"/>
      <c r="BK89" s="147"/>
      <c r="BL89" s="147"/>
      <c r="BO89" s="147"/>
      <c r="BP89" s="147"/>
      <c r="BQ89" s="147"/>
      <c r="BT89" s="147"/>
      <c r="BU89" s="147"/>
      <c r="BV89" s="147"/>
      <c r="BY89" s="147"/>
      <c r="BZ89" s="147"/>
      <c r="CA89" s="147"/>
      <c r="CD89" s="147"/>
      <c r="CE89" s="147"/>
      <c r="CF89" s="147"/>
    </row>
    <row r="90" spans="7:85" x14ac:dyDescent="0.3">
      <c r="G90" s="147"/>
      <c r="H90" s="147"/>
      <c r="I90" s="147"/>
      <c r="L90" s="147"/>
      <c r="M90" s="147"/>
      <c r="N90" s="147"/>
      <c r="Q90" s="147"/>
      <c r="R90" s="147"/>
      <c r="S90" s="147"/>
      <c r="V90" s="147"/>
      <c r="W90" s="147"/>
      <c r="X90" s="147"/>
      <c r="AA90" s="147"/>
      <c r="AB90" s="147"/>
      <c r="AC90" s="147"/>
      <c r="AF90" s="147"/>
      <c r="AG90" s="147"/>
      <c r="AH90" s="147"/>
      <c r="AK90" s="147"/>
      <c r="AL90" s="147"/>
      <c r="AM90" s="147"/>
      <c r="AP90" s="147"/>
      <c r="AQ90" s="147"/>
      <c r="AR90" s="147"/>
      <c r="AU90" s="147"/>
      <c r="AV90" s="147"/>
      <c r="AW90" s="147"/>
      <c r="AZ90" s="147"/>
      <c r="BA90" s="147"/>
      <c r="BB90" s="147"/>
      <c r="BE90" s="147"/>
      <c r="BF90" s="147"/>
      <c r="BG90" s="147"/>
      <c r="BJ90" s="147"/>
      <c r="BK90" s="147"/>
      <c r="BL90" s="147"/>
      <c r="BO90" s="147"/>
      <c r="BP90" s="147"/>
      <c r="BQ90" s="147"/>
      <c r="BT90" s="147"/>
      <c r="BU90" s="147"/>
      <c r="BV90" s="147"/>
      <c r="BY90" s="147"/>
      <c r="BZ90" s="147"/>
      <c r="CA90" s="147"/>
      <c r="CD90" s="147"/>
      <c r="CE90" s="147"/>
      <c r="CF90" s="147"/>
    </row>
    <row r="91" spans="7:85" x14ac:dyDescent="0.3">
      <c r="G91" s="120"/>
      <c r="H91" s="120"/>
      <c r="I91" s="120"/>
      <c r="L91" s="120"/>
      <c r="M91" s="120"/>
      <c r="N91" s="120"/>
      <c r="Q91" s="120"/>
      <c r="R91" s="120"/>
      <c r="S91" s="120"/>
      <c r="V91" s="120"/>
      <c r="W91" s="120"/>
      <c r="X91" s="120"/>
      <c r="AA91" s="120"/>
      <c r="AB91" s="120"/>
      <c r="AC91" s="120"/>
      <c r="AF91" s="120"/>
      <c r="AG91" s="120"/>
      <c r="AH91" s="120"/>
      <c r="AK91" s="120"/>
      <c r="AL91" s="120"/>
      <c r="AM91" s="120"/>
      <c r="AP91" s="120"/>
      <c r="AQ91" s="120"/>
      <c r="AR91" s="120"/>
      <c r="AU91" s="120"/>
      <c r="AV91" s="120"/>
      <c r="AW91" s="120"/>
      <c r="AZ91" s="120"/>
      <c r="BA91" s="120"/>
      <c r="BB91" s="120"/>
      <c r="BE91" s="120"/>
      <c r="BF91" s="120"/>
      <c r="BG91" s="120"/>
      <c r="BJ91" s="120"/>
      <c r="BK91" s="120"/>
      <c r="BL91" s="120"/>
      <c r="BO91" s="120"/>
      <c r="BP91" s="120"/>
      <c r="BQ91" s="120"/>
      <c r="BT91" s="120"/>
      <c r="BU91" s="120"/>
      <c r="BV91" s="120"/>
      <c r="BY91" s="120"/>
      <c r="BZ91" s="120"/>
      <c r="CA91" s="120"/>
      <c r="CD91" s="120"/>
      <c r="CE91" s="120"/>
      <c r="CF91" s="120"/>
    </row>
    <row r="92" spans="7:85" x14ac:dyDescent="0.3">
      <c r="G92" s="147" t="s">
        <v>44</v>
      </c>
      <c r="H92" s="147"/>
      <c r="I92" s="147"/>
      <c r="L92" s="147" t="s">
        <v>44</v>
      </c>
      <c r="M92" s="147"/>
      <c r="N92" s="147"/>
      <c r="Q92" s="147" t="s">
        <v>44</v>
      </c>
      <c r="R92" s="147"/>
      <c r="S92" s="147"/>
      <c r="V92" s="147" t="s">
        <v>44</v>
      </c>
      <c r="W92" s="147"/>
      <c r="X92" s="147"/>
      <c r="AA92" s="147" t="s">
        <v>44</v>
      </c>
      <c r="AB92" s="147"/>
      <c r="AC92" s="147"/>
      <c r="AF92" s="147" t="s">
        <v>44</v>
      </c>
      <c r="AG92" s="147"/>
      <c r="AH92" s="147"/>
      <c r="AK92" s="147" t="s">
        <v>44</v>
      </c>
      <c r="AL92" s="147"/>
      <c r="AM92" s="147"/>
      <c r="AP92" s="147" t="s">
        <v>44</v>
      </c>
      <c r="AQ92" s="147"/>
      <c r="AR92" s="147"/>
      <c r="AU92" s="147" t="s">
        <v>44</v>
      </c>
      <c r="AV92" s="147"/>
      <c r="AW92" s="147"/>
      <c r="AZ92" s="147" t="s">
        <v>44</v>
      </c>
      <c r="BA92" s="147"/>
      <c r="BB92" s="147"/>
      <c r="BE92" s="147" t="s">
        <v>44</v>
      </c>
      <c r="BF92" s="147"/>
      <c r="BG92" s="147"/>
      <c r="BJ92" s="147" t="s">
        <v>44</v>
      </c>
      <c r="BK92" s="147"/>
      <c r="BL92" s="147"/>
      <c r="BO92" s="147" t="s">
        <v>44</v>
      </c>
      <c r="BP92" s="147"/>
      <c r="BQ92" s="147"/>
      <c r="BT92" s="147" t="s">
        <v>44</v>
      </c>
      <c r="BU92" s="147"/>
      <c r="BV92" s="147"/>
      <c r="BY92" s="147" t="s">
        <v>44</v>
      </c>
      <c r="BZ92" s="147"/>
      <c r="CA92" s="147"/>
      <c r="CD92" s="147" t="s">
        <v>44</v>
      </c>
      <c r="CE92" s="147"/>
      <c r="CF92" s="147"/>
    </row>
    <row r="93" spans="7:85" ht="14" customHeight="1" x14ac:dyDescent="0.3">
      <c r="G93" s="147"/>
      <c r="H93" s="147"/>
      <c r="I93" s="147"/>
      <c r="L93" s="147"/>
      <c r="M93" s="147"/>
      <c r="N93" s="147"/>
      <c r="Q93" s="147"/>
      <c r="R93" s="147"/>
      <c r="S93" s="147"/>
      <c r="V93" s="147"/>
      <c r="W93" s="147"/>
      <c r="X93" s="147"/>
      <c r="AA93" s="147"/>
      <c r="AB93" s="147"/>
      <c r="AC93" s="147"/>
      <c r="AF93" s="147"/>
      <c r="AG93" s="147"/>
      <c r="AH93" s="147"/>
      <c r="AK93" s="147"/>
      <c r="AL93" s="147"/>
      <c r="AM93" s="147"/>
      <c r="AP93" s="147"/>
      <c r="AQ93" s="147"/>
      <c r="AR93" s="147"/>
      <c r="AU93" s="147"/>
      <c r="AV93" s="147"/>
      <c r="AW93" s="147"/>
      <c r="AZ93" s="147"/>
      <c r="BA93" s="147"/>
      <c r="BB93" s="147"/>
      <c r="BE93" s="147"/>
      <c r="BF93" s="147"/>
      <c r="BG93" s="147"/>
      <c r="BJ93" s="147"/>
      <c r="BK93" s="147"/>
      <c r="BL93" s="147"/>
      <c r="BO93" s="147"/>
      <c r="BP93" s="147"/>
      <c r="BQ93" s="147"/>
      <c r="BT93" s="147"/>
      <c r="BU93" s="147"/>
      <c r="BV93" s="147"/>
      <c r="BY93" s="147"/>
      <c r="BZ93" s="147"/>
      <c r="CA93" s="147"/>
      <c r="CD93" s="147"/>
      <c r="CE93" s="147"/>
      <c r="CF93" s="147"/>
    </row>
    <row r="94" spans="7:85" x14ac:dyDescent="0.3">
      <c r="G94" s="147"/>
      <c r="H94" s="147"/>
      <c r="I94" s="147"/>
      <c r="L94" s="147"/>
      <c r="M94" s="147"/>
      <c r="N94" s="147"/>
      <c r="Q94" s="147"/>
      <c r="R94" s="147"/>
      <c r="S94" s="147"/>
      <c r="V94" s="147"/>
      <c r="W94" s="147"/>
      <c r="X94" s="147"/>
      <c r="AA94" s="147"/>
      <c r="AB94" s="147"/>
      <c r="AC94" s="147"/>
      <c r="AF94" s="147"/>
      <c r="AG94" s="147"/>
      <c r="AH94" s="147"/>
      <c r="AK94" s="147"/>
      <c r="AL94" s="147"/>
      <c r="AM94" s="147"/>
      <c r="AP94" s="147"/>
      <c r="AQ94" s="147"/>
      <c r="AR94" s="147"/>
      <c r="AU94" s="147"/>
      <c r="AV94" s="147"/>
      <c r="AW94" s="147"/>
      <c r="AZ94" s="147"/>
      <c r="BA94" s="147"/>
      <c r="BB94" s="147"/>
      <c r="BE94" s="147"/>
      <c r="BF94" s="147"/>
      <c r="BG94" s="147"/>
      <c r="BJ94" s="147"/>
      <c r="BK94" s="147"/>
      <c r="BL94" s="147"/>
      <c r="BO94" s="147"/>
      <c r="BP94" s="147"/>
      <c r="BQ94" s="147"/>
      <c r="BT94" s="147"/>
      <c r="BU94" s="147"/>
      <c r="BV94" s="147"/>
      <c r="BY94" s="147"/>
      <c r="BZ94" s="147"/>
      <c r="CA94" s="147"/>
      <c r="CD94" s="147"/>
      <c r="CE94" s="147"/>
      <c r="CF94" s="147"/>
    </row>
    <row r="95" spans="7:85" x14ac:dyDescent="0.3">
      <c r="G95" s="147"/>
      <c r="H95" s="147"/>
      <c r="I95" s="147"/>
      <c r="L95" s="147"/>
      <c r="M95" s="147"/>
      <c r="N95" s="147"/>
      <c r="Q95" s="147"/>
      <c r="R95" s="147"/>
      <c r="S95" s="147"/>
      <c r="V95" s="147"/>
      <c r="W95" s="147"/>
      <c r="X95" s="147"/>
      <c r="AA95" s="147"/>
      <c r="AB95" s="147"/>
      <c r="AC95" s="147"/>
      <c r="AF95" s="147"/>
      <c r="AG95" s="147"/>
      <c r="AH95" s="147"/>
      <c r="AK95" s="147"/>
      <c r="AL95" s="147"/>
      <c r="AM95" s="147"/>
      <c r="AP95" s="147"/>
      <c r="AQ95" s="147"/>
      <c r="AR95" s="147"/>
      <c r="AU95" s="147"/>
      <c r="AV95" s="147"/>
      <c r="AW95" s="147"/>
      <c r="AZ95" s="147"/>
      <c r="BA95" s="147"/>
      <c r="BB95" s="147"/>
      <c r="BE95" s="147"/>
      <c r="BF95" s="147"/>
      <c r="BG95" s="147"/>
      <c r="BJ95" s="147"/>
      <c r="BK95" s="147"/>
      <c r="BL95" s="147"/>
      <c r="BO95" s="147"/>
      <c r="BP95" s="147"/>
      <c r="BQ95" s="147"/>
      <c r="BT95" s="147"/>
      <c r="BU95" s="147"/>
      <c r="BV95" s="147"/>
      <c r="BY95" s="147"/>
      <c r="BZ95" s="147"/>
      <c r="CA95" s="147"/>
      <c r="CD95" s="147"/>
      <c r="CE95" s="147"/>
      <c r="CF95" s="147"/>
    </row>
    <row r="96" spans="7:85" ht="14" customHeight="1" x14ac:dyDescent="0.3">
      <c r="G96" s="147"/>
      <c r="H96" s="147"/>
      <c r="I96" s="147"/>
      <c r="L96" s="147"/>
      <c r="M96" s="147"/>
      <c r="N96" s="147"/>
      <c r="Q96" s="147"/>
      <c r="R96" s="147"/>
      <c r="S96" s="147"/>
      <c r="V96" s="147"/>
      <c r="W96" s="147"/>
      <c r="X96" s="147"/>
      <c r="AA96" s="147"/>
      <c r="AB96" s="147"/>
      <c r="AC96" s="147"/>
      <c r="AF96" s="147"/>
      <c r="AG96" s="147"/>
      <c r="AH96" s="147"/>
      <c r="AK96" s="147"/>
      <c r="AL96" s="147"/>
      <c r="AM96" s="147"/>
      <c r="AP96" s="147"/>
      <c r="AQ96" s="147"/>
      <c r="AR96" s="147"/>
      <c r="AU96" s="147"/>
      <c r="AV96" s="147"/>
      <c r="AW96" s="147"/>
      <c r="AZ96" s="147"/>
      <c r="BA96" s="147"/>
      <c r="BB96" s="147"/>
      <c r="BE96" s="147"/>
      <c r="BF96" s="147"/>
      <c r="BG96" s="147"/>
      <c r="BJ96" s="147"/>
      <c r="BK96" s="147"/>
      <c r="BL96" s="147"/>
      <c r="BO96" s="147"/>
      <c r="BP96" s="147"/>
      <c r="BQ96" s="147"/>
      <c r="BT96" s="147"/>
      <c r="BU96" s="147"/>
      <c r="BV96" s="147"/>
      <c r="BY96" s="147"/>
      <c r="BZ96" s="147"/>
      <c r="CA96" s="147"/>
      <c r="CD96" s="147"/>
      <c r="CE96" s="147"/>
      <c r="CF96" s="147"/>
    </row>
    <row r="97" spans="7:85" x14ac:dyDescent="0.3">
      <c r="G97" s="147"/>
      <c r="H97" s="147"/>
      <c r="I97" s="147"/>
      <c r="L97" s="147"/>
      <c r="M97" s="147"/>
      <c r="N97" s="147"/>
      <c r="Q97" s="147"/>
      <c r="R97" s="147"/>
      <c r="S97" s="147"/>
      <c r="V97" s="147"/>
      <c r="W97" s="147"/>
      <c r="X97" s="147"/>
      <c r="AA97" s="147"/>
      <c r="AB97" s="147"/>
      <c r="AC97" s="147"/>
      <c r="AF97" s="147"/>
      <c r="AG97" s="147"/>
      <c r="AH97" s="147"/>
      <c r="AK97" s="147"/>
      <c r="AL97" s="147"/>
      <c r="AM97" s="147"/>
      <c r="AP97" s="147"/>
      <c r="AQ97" s="147"/>
      <c r="AR97" s="147"/>
      <c r="AU97" s="147"/>
      <c r="AV97" s="147"/>
      <c r="AW97" s="147"/>
      <c r="AZ97" s="147"/>
      <c r="BA97" s="147"/>
      <c r="BB97" s="147"/>
      <c r="BE97" s="147"/>
      <c r="BF97" s="147"/>
      <c r="BG97" s="147"/>
      <c r="BJ97" s="147"/>
      <c r="BK97" s="147"/>
      <c r="BL97" s="147"/>
      <c r="BO97" s="147"/>
      <c r="BP97" s="147"/>
      <c r="BQ97" s="147"/>
      <c r="BT97" s="147"/>
      <c r="BU97" s="147"/>
      <c r="BV97" s="147"/>
      <c r="BY97" s="147"/>
      <c r="BZ97" s="147"/>
      <c r="CA97" s="147"/>
      <c r="CD97" s="147"/>
      <c r="CE97" s="147"/>
      <c r="CF97" s="147"/>
    </row>
    <row r="98" spans="7:85" ht="14" customHeight="1" x14ac:dyDescent="0.3">
      <c r="G98" s="147"/>
      <c r="H98" s="147"/>
      <c r="I98" s="147"/>
      <c r="J98" s="45">
        <f>IF(I97=Asetukset!$H$27,H97,IF(I97=Asetukset!$H$28,H97*60,IF(I97=Asetukset!$H$29,H97*60*8,H97*60*8*5)))</f>
        <v>0</v>
      </c>
      <c r="L98" s="147"/>
      <c r="M98" s="147"/>
      <c r="N98" s="147"/>
      <c r="O98" s="45">
        <f>IF(N97=Asetukset!$H$27,M97,IF(N97=Asetukset!$H$28,M97*60,IF(N97=Asetukset!$H$29,M97*60*8,M97*60*8*5)))</f>
        <v>0</v>
      </c>
      <c r="Q98" s="147"/>
      <c r="R98" s="147"/>
      <c r="S98" s="147"/>
      <c r="T98" s="45">
        <f>IF(S97=Asetukset!$H$27,R97,IF(S97=Asetukset!$H$28,R97*60,IF(S97=Asetukset!$H$29,R97*60*8,R97*60*8*5)))</f>
        <v>0</v>
      </c>
      <c r="V98" s="147"/>
      <c r="W98" s="147"/>
      <c r="X98" s="147"/>
      <c r="Y98" s="45">
        <f>IF(X97=Asetukset!$H$27,W97,IF(X97=Asetukset!$H$28,W97*60,IF(X97=Asetukset!$H$29,W97*60*8,W97*60*8*5)))</f>
        <v>0</v>
      </c>
      <c r="AA98" s="147"/>
      <c r="AB98" s="147"/>
      <c r="AC98" s="147"/>
      <c r="AD98" s="45">
        <f>IF(AC97=Asetukset!$H$27,AB97,IF(AC97=Asetukset!$H$28,AB97*60,IF(AC97=Asetukset!$H$29,AB97*60*8,AB97*60*8*5)))</f>
        <v>0</v>
      </c>
      <c r="AF98" s="147"/>
      <c r="AG98" s="147"/>
      <c r="AH98" s="147"/>
      <c r="AI98" s="45">
        <f>IF(AH97=Asetukset!$H$27,AG97,IF(AH97=Asetukset!$H$28,AG97*60,IF(AH97=Asetukset!$H$29,AG97*60*8,AG97*60*8*5)))</f>
        <v>0</v>
      </c>
      <c r="AK98" s="147"/>
      <c r="AL98" s="147"/>
      <c r="AM98" s="147"/>
      <c r="AN98" s="45">
        <f>IF(AM97=Asetukset!$H$27,AL97,IF(AM97=Asetukset!$H$28,AL97*60,IF(AM97=Asetukset!$H$29,AL97*60*8,AL97*60*8*5)))</f>
        <v>0</v>
      </c>
      <c r="AP98" s="147"/>
      <c r="AQ98" s="147"/>
      <c r="AR98" s="147"/>
      <c r="AS98" s="45">
        <f>IF(AR97=Asetukset!$H$27,AQ97,IF(AR97=Asetukset!$H$28,AQ97*60,IF(AR97=Asetukset!$H$29,AQ97*60*8,AQ97*60*8*5)))</f>
        <v>0</v>
      </c>
      <c r="AU98" s="147"/>
      <c r="AV98" s="147"/>
      <c r="AW98" s="147"/>
      <c r="AX98" s="45">
        <f>IF(AW97=Asetukset!$H$27,AV97,IF(AW97=Asetukset!$H$28,AV97*60,IF(AW97=Asetukset!$H$29,AV97*60*8,AV97*60*8*5)))</f>
        <v>0</v>
      </c>
      <c r="AZ98" s="147"/>
      <c r="BA98" s="147"/>
      <c r="BB98" s="147"/>
      <c r="BC98" s="45">
        <f>IF(BB97=Asetukset!$H$27,BA97,IF(BB97=Asetukset!$H$28,BA97*60,IF(BB97=Asetukset!$H$29,BA97*60*8,BA97*60*8*5)))</f>
        <v>0</v>
      </c>
      <c r="BE98" s="147"/>
      <c r="BF98" s="147"/>
      <c r="BG98" s="147"/>
      <c r="BH98" s="45">
        <f>IF(BG97=Asetukset!$H$27,BF97,IF(BG97=Asetukset!$H$28,BF97*60,IF(BG97=Asetukset!$H$29,BF97*60*8,BF97*60*8*5)))</f>
        <v>0</v>
      </c>
      <c r="BJ98" s="147"/>
      <c r="BK98" s="147"/>
      <c r="BL98" s="147"/>
      <c r="BM98" s="45">
        <f>IF(BL97=Asetukset!$H$27,BK97,IF(BL97=Asetukset!$H$28,BK97*60,IF(BL97=Asetukset!$H$29,BK97*60*8,BK97*60*8*5)))</f>
        <v>0</v>
      </c>
      <c r="BO98" s="147"/>
      <c r="BP98" s="147"/>
      <c r="BQ98" s="147"/>
      <c r="BR98" s="45">
        <f>IF(BQ97=Asetukset!$H$27,BP97,IF(BQ97=Asetukset!$H$28,BP97*60,IF(BQ97=Asetukset!$H$29,BP97*60*8,BP97*60*8*5)))</f>
        <v>0</v>
      </c>
      <c r="BT98" s="147"/>
      <c r="BU98" s="147"/>
      <c r="BV98" s="147"/>
      <c r="BW98" s="45">
        <f>IF(BV97=Asetukset!$H$27,BU97,IF(BV97=Asetukset!$H$28,BU97*60,IF(BV97=Asetukset!$H$29,BU97*60*8,BU97*60*8*5)))</f>
        <v>0</v>
      </c>
      <c r="BY98" s="147"/>
      <c r="BZ98" s="147"/>
      <c r="CA98" s="147"/>
      <c r="CB98" s="45">
        <f>IF(CA97=Asetukset!$H$27,BZ97,IF(CA97=Asetukset!$H$28,BZ97*60,IF(CA97=Asetukset!$H$29,BZ97*60*8,BZ97*60*8*5)))</f>
        <v>0</v>
      </c>
      <c r="CD98" s="147"/>
      <c r="CE98" s="147"/>
      <c r="CF98" s="147"/>
      <c r="CG98" s="45">
        <f>IF(CF97=Asetukset!$H$27,CE97,IF(CF97=Asetukset!$H$28,CE97*60,IF(CF97=Asetukset!$H$29,CE97*60*8,CE97*60*8*5)))</f>
        <v>0</v>
      </c>
    </row>
    <row r="99" spans="7:85" x14ac:dyDescent="0.3">
      <c r="G99" s="147"/>
      <c r="H99" s="147"/>
      <c r="I99" s="147"/>
      <c r="L99" s="147"/>
      <c r="M99" s="147"/>
      <c r="N99" s="147"/>
      <c r="Q99" s="147"/>
      <c r="R99" s="147"/>
      <c r="S99" s="147"/>
      <c r="V99" s="147"/>
      <c r="W99" s="147"/>
      <c r="X99" s="147"/>
      <c r="AA99" s="147"/>
      <c r="AB99" s="147"/>
      <c r="AC99" s="147"/>
      <c r="AF99" s="147"/>
      <c r="AG99" s="147"/>
      <c r="AH99" s="147"/>
      <c r="AK99" s="147"/>
      <c r="AL99" s="147"/>
      <c r="AM99" s="147"/>
      <c r="AP99" s="147"/>
      <c r="AQ99" s="147"/>
      <c r="AR99" s="147"/>
      <c r="AU99" s="147"/>
      <c r="AV99" s="147"/>
      <c r="AW99" s="147"/>
      <c r="AZ99" s="147"/>
      <c r="BA99" s="147"/>
      <c r="BB99" s="147"/>
      <c r="BE99" s="147"/>
      <c r="BF99" s="147"/>
      <c r="BG99" s="147"/>
      <c r="BJ99" s="147"/>
      <c r="BK99" s="147"/>
      <c r="BL99" s="147"/>
      <c r="BO99" s="147"/>
      <c r="BP99" s="147"/>
      <c r="BQ99" s="147"/>
      <c r="BT99" s="147"/>
      <c r="BU99" s="147"/>
      <c r="BV99" s="147"/>
      <c r="BY99" s="147"/>
      <c r="BZ99" s="147"/>
      <c r="CA99" s="147"/>
      <c r="CD99" s="147"/>
      <c r="CE99" s="147"/>
      <c r="CF99" s="147"/>
    </row>
    <row r="100" spans="7:85" x14ac:dyDescent="0.3">
      <c r="G100" s="147"/>
      <c r="H100" s="147"/>
      <c r="I100" s="147"/>
      <c r="L100" s="147"/>
      <c r="M100" s="147"/>
      <c r="N100" s="147"/>
      <c r="Q100" s="147"/>
      <c r="R100" s="147"/>
      <c r="S100" s="147"/>
      <c r="V100" s="147"/>
      <c r="W100" s="147"/>
      <c r="X100" s="147"/>
      <c r="AA100" s="147"/>
      <c r="AB100" s="147"/>
      <c r="AC100" s="147"/>
      <c r="AF100" s="147"/>
      <c r="AG100" s="147"/>
      <c r="AH100" s="147"/>
      <c r="AK100" s="147"/>
      <c r="AL100" s="147"/>
      <c r="AM100" s="147"/>
      <c r="AP100" s="147"/>
      <c r="AQ100" s="147"/>
      <c r="AR100" s="147"/>
      <c r="AU100" s="147"/>
      <c r="AV100" s="147"/>
      <c r="AW100" s="147"/>
      <c r="AZ100" s="147"/>
      <c r="BA100" s="147"/>
      <c r="BB100" s="147"/>
      <c r="BE100" s="147"/>
      <c r="BF100" s="147"/>
      <c r="BG100" s="147"/>
      <c r="BJ100" s="147"/>
      <c r="BK100" s="147"/>
      <c r="BL100" s="147"/>
      <c r="BO100" s="147"/>
      <c r="BP100" s="147"/>
      <c r="BQ100" s="147"/>
      <c r="BT100" s="147"/>
      <c r="BU100" s="147"/>
      <c r="BV100" s="147"/>
      <c r="BY100" s="147"/>
      <c r="BZ100" s="147"/>
      <c r="CA100" s="147"/>
      <c r="CD100" s="147"/>
      <c r="CE100" s="147"/>
      <c r="CF100" s="147"/>
    </row>
    <row r="101" spans="7:85" x14ac:dyDescent="0.3">
      <c r="G101" s="147"/>
      <c r="H101" s="147"/>
      <c r="I101" s="147"/>
      <c r="L101" s="147"/>
      <c r="M101" s="147"/>
      <c r="N101" s="147"/>
      <c r="Q101" s="147"/>
      <c r="R101" s="147"/>
      <c r="S101" s="147"/>
      <c r="V101" s="147"/>
      <c r="W101" s="147"/>
      <c r="X101" s="147"/>
      <c r="AA101" s="147"/>
      <c r="AB101" s="147"/>
      <c r="AC101" s="147"/>
      <c r="AF101" s="147"/>
      <c r="AG101" s="147"/>
      <c r="AH101" s="147"/>
      <c r="AK101" s="147"/>
      <c r="AL101" s="147"/>
      <c r="AM101" s="147"/>
      <c r="AP101" s="147"/>
      <c r="AQ101" s="147"/>
      <c r="AR101" s="147"/>
      <c r="AU101" s="147"/>
      <c r="AV101" s="147"/>
      <c r="AW101" s="147"/>
      <c r="AZ101" s="147"/>
      <c r="BA101" s="147"/>
      <c r="BB101" s="147"/>
      <c r="BE101" s="147"/>
      <c r="BF101" s="147"/>
      <c r="BG101" s="147"/>
      <c r="BJ101" s="147"/>
      <c r="BK101" s="147"/>
      <c r="BL101" s="147"/>
      <c r="BO101" s="147"/>
      <c r="BP101" s="147"/>
      <c r="BQ101" s="147"/>
      <c r="BT101" s="147"/>
      <c r="BU101" s="147"/>
      <c r="BV101" s="147"/>
      <c r="BY101" s="147"/>
      <c r="BZ101" s="147"/>
      <c r="CA101" s="147"/>
      <c r="CD101" s="147"/>
      <c r="CE101" s="147"/>
      <c r="CF101" s="147"/>
    </row>
    <row r="102" spans="7:85" x14ac:dyDescent="0.3">
      <c r="G102" s="120"/>
      <c r="H102" s="120"/>
      <c r="I102" s="120"/>
      <c r="L102" s="120"/>
      <c r="M102" s="120"/>
      <c r="N102" s="120"/>
      <c r="Q102" s="120"/>
      <c r="R102" s="120"/>
      <c r="S102" s="120"/>
      <c r="V102" s="120"/>
      <c r="W102" s="120"/>
      <c r="X102" s="120"/>
      <c r="AA102" s="120"/>
      <c r="AB102" s="120"/>
      <c r="AC102" s="120"/>
      <c r="AF102" s="120"/>
      <c r="AG102" s="120"/>
      <c r="AH102" s="120"/>
      <c r="AK102" s="120"/>
      <c r="AL102" s="120"/>
      <c r="AM102" s="120"/>
      <c r="AP102" s="120"/>
      <c r="AQ102" s="120"/>
      <c r="AR102" s="120"/>
      <c r="AU102" s="120"/>
      <c r="AV102" s="120"/>
      <c r="AW102" s="120"/>
      <c r="AZ102" s="120"/>
      <c r="BA102" s="120"/>
      <c r="BB102" s="120"/>
      <c r="BE102" s="120"/>
      <c r="BF102" s="120"/>
      <c r="BG102" s="120"/>
      <c r="BJ102" s="120"/>
      <c r="BK102" s="120"/>
      <c r="BL102" s="120"/>
      <c r="BO102" s="120"/>
      <c r="BP102" s="120"/>
      <c r="BQ102" s="120"/>
      <c r="BT102" s="120"/>
      <c r="BU102" s="120"/>
      <c r="BV102" s="120"/>
      <c r="BY102" s="120"/>
      <c r="BZ102" s="120"/>
      <c r="CA102" s="120"/>
      <c r="CD102" s="120"/>
      <c r="CE102" s="120"/>
      <c r="CF102" s="120"/>
    </row>
    <row r="103" spans="7:85" x14ac:dyDescent="0.3">
      <c r="G103" s="147" t="s">
        <v>44</v>
      </c>
      <c r="H103" s="147"/>
      <c r="I103" s="147"/>
      <c r="L103" s="147" t="s">
        <v>44</v>
      </c>
      <c r="M103" s="147"/>
      <c r="N103" s="147"/>
      <c r="Q103" s="147" t="s">
        <v>44</v>
      </c>
      <c r="R103" s="147"/>
      <c r="S103" s="147"/>
      <c r="V103" s="147" t="s">
        <v>44</v>
      </c>
      <c r="W103" s="147"/>
      <c r="X103" s="147"/>
      <c r="AA103" s="147" t="s">
        <v>44</v>
      </c>
      <c r="AB103" s="147"/>
      <c r="AC103" s="147"/>
      <c r="AF103" s="147" t="s">
        <v>44</v>
      </c>
      <c r="AG103" s="147"/>
      <c r="AH103" s="147"/>
      <c r="AK103" s="147" t="s">
        <v>44</v>
      </c>
      <c r="AL103" s="147"/>
      <c r="AM103" s="147"/>
      <c r="AP103" s="147" t="s">
        <v>44</v>
      </c>
      <c r="AQ103" s="147"/>
      <c r="AR103" s="147"/>
      <c r="AU103" s="147" t="s">
        <v>44</v>
      </c>
      <c r="AV103" s="147"/>
      <c r="AW103" s="147"/>
      <c r="AZ103" s="147" t="s">
        <v>44</v>
      </c>
      <c r="BA103" s="147"/>
      <c r="BB103" s="147"/>
      <c r="BE103" s="147" t="s">
        <v>44</v>
      </c>
      <c r="BF103" s="147"/>
      <c r="BG103" s="147"/>
      <c r="BJ103" s="147" t="s">
        <v>44</v>
      </c>
      <c r="BK103" s="147"/>
      <c r="BL103" s="147"/>
      <c r="BO103" s="147" t="s">
        <v>44</v>
      </c>
      <c r="BP103" s="147"/>
      <c r="BQ103" s="147"/>
      <c r="BT103" s="147" t="s">
        <v>44</v>
      </c>
      <c r="BU103" s="147"/>
      <c r="BV103" s="147"/>
      <c r="BY103" s="147" t="s">
        <v>44</v>
      </c>
      <c r="BZ103" s="147"/>
      <c r="CA103" s="147"/>
      <c r="CD103" s="147" t="s">
        <v>44</v>
      </c>
      <c r="CE103" s="147"/>
      <c r="CF103" s="147"/>
    </row>
    <row r="104" spans="7:85" ht="14" customHeight="1" x14ac:dyDescent="0.3">
      <c r="G104" s="147"/>
      <c r="H104" s="147"/>
      <c r="I104" s="147"/>
      <c r="L104" s="147"/>
      <c r="M104" s="147"/>
      <c r="N104" s="147"/>
      <c r="Q104" s="147"/>
      <c r="R104" s="147"/>
      <c r="S104" s="147"/>
      <c r="V104" s="147"/>
      <c r="W104" s="147"/>
      <c r="X104" s="147"/>
      <c r="AA104" s="147"/>
      <c r="AB104" s="147"/>
      <c r="AC104" s="147"/>
      <c r="AF104" s="147"/>
      <c r="AG104" s="147"/>
      <c r="AH104" s="147"/>
      <c r="AK104" s="147"/>
      <c r="AL104" s="147"/>
      <c r="AM104" s="147"/>
      <c r="AP104" s="147"/>
      <c r="AQ104" s="147"/>
      <c r="AR104" s="147"/>
      <c r="AU104" s="147"/>
      <c r="AV104" s="147"/>
      <c r="AW104" s="147"/>
      <c r="AZ104" s="147"/>
      <c r="BA104" s="147"/>
      <c r="BB104" s="147"/>
      <c r="BE104" s="147"/>
      <c r="BF104" s="147"/>
      <c r="BG104" s="147"/>
      <c r="BJ104" s="147"/>
      <c r="BK104" s="147"/>
      <c r="BL104" s="147"/>
      <c r="BO104" s="147"/>
      <c r="BP104" s="147"/>
      <c r="BQ104" s="147"/>
      <c r="BT104" s="147"/>
      <c r="BU104" s="147"/>
      <c r="BV104" s="147"/>
      <c r="BY104" s="147"/>
      <c r="BZ104" s="147"/>
      <c r="CA104" s="147"/>
      <c r="CD104" s="147"/>
      <c r="CE104" s="147"/>
      <c r="CF104" s="147"/>
    </row>
    <row r="105" spans="7:85" x14ac:dyDescent="0.3">
      <c r="G105" s="147"/>
      <c r="H105" s="147"/>
      <c r="I105" s="147"/>
      <c r="L105" s="147"/>
      <c r="M105" s="147"/>
      <c r="N105" s="147"/>
      <c r="Q105" s="147"/>
      <c r="R105" s="147"/>
      <c r="S105" s="147"/>
      <c r="V105" s="147"/>
      <c r="W105" s="147"/>
      <c r="X105" s="147"/>
      <c r="AA105" s="147"/>
      <c r="AB105" s="147"/>
      <c r="AC105" s="147"/>
      <c r="AF105" s="147"/>
      <c r="AG105" s="147"/>
      <c r="AH105" s="147"/>
      <c r="AK105" s="147"/>
      <c r="AL105" s="147"/>
      <c r="AM105" s="147"/>
      <c r="AP105" s="147"/>
      <c r="AQ105" s="147"/>
      <c r="AR105" s="147"/>
      <c r="AU105" s="147"/>
      <c r="AV105" s="147"/>
      <c r="AW105" s="147"/>
      <c r="AZ105" s="147"/>
      <c r="BA105" s="147"/>
      <c r="BB105" s="147"/>
      <c r="BE105" s="147"/>
      <c r="BF105" s="147"/>
      <c r="BG105" s="147"/>
      <c r="BJ105" s="147"/>
      <c r="BK105" s="147"/>
      <c r="BL105" s="147"/>
      <c r="BO105" s="147"/>
      <c r="BP105" s="147"/>
      <c r="BQ105" s="147"/>
      <c r="BT105" s="147"/>
      <c r="BU105" s="147"/>
      <c r="BV105" s="147"/>
      <c r="BY105" s="147"/>
      <c r="BZ105" s="147"/>
      <c r="CA105" s="147"/>
      <c r="CD105" s="147"/>
      <c r="CE105" s="147"/>
      <c r="CF105" s="147"/>
    </row>
    <row r="106" spans="7:85" x14ac:dyDescent="0.3">
      <c r="G106" s="147"/>
      <c r="H106" s="147"/>
      <c r="I106" s="147"/>
      <c r="L106" s="147"/>
      <c r="M106" s="147"/>
      <c r="N106" s="147"/>
      <c r="Q106" s="147"/>
      <c r="R106" s="147"/>
      <c r="S106" s="147"/>
      <c r="V106" s="147"/>
      <c r="W106" s="147"/>
      <c r="X106" s="147"/>
      <c r="AA106" s="147"/>
      <c r="AB106" s="147"/>
      <c r="AC106" s="147"/>
      <c r="AF106" s="147"/>
      <c r="AG106" s="147"/>
      <c r="AH106" s="147"/>
      <c r="AK106" s="147"/>
      <c r="AL106" s="147"/>
      <c r="AM106" s="147"/>
      <c r="AP106" s="147"/>
      <c r="AQ106" s="147"/>
      <c r="AR106" s="147"/>
      <c r="AU106" s="147"/>
      <c r="AV106" s="147"/>
      <c r="AW106" s="147"/>
      <c r="AZ106" s="147"/>
      <c r="BA106" s="147"/>
      <c r="BB106" s="147"/>
      <c r="BE106" s="147"/>
      <c r="BF106" s="147"/>
      <c r="BG106" s="147"/>
      <c r="BJ106" s="147"/>
      <c r="BK106" s="147"/>
      <c r="BL106" s="147"/>
      <c r="BO106" s="147"/>
      <c r="BP106" s="147"/>
      <c r="BQ106" s="147"/>
      <c r="BT106" s="147"/>
      <c r="BU106" s="147"/>
      <c r="BV106" s="147"/>
      <c r="BY106" s="147"/>
      <c r="BZ106" s="147"/>
      <c r="CA106" s="147"/>
      <c r="CD106" s="147"/>
      <c r="CE106" s="147"/>
      <c r="CF106" s="147"/>
    </row>
    <row r="107" spans="7:85" ht="14" customHeight="1" x14ac:dyDescent="0.3">
      <c r="G107" s="147"/>
      <c r="H107" s="147"/>
      <c r="I107" s="147"/>
      <c r="L107" s="147"/>
      <c r="M107" s="147"/>
      <c r="N107" s="147"/>
      <c r="Q107" s="147"/>
      <c r="R107" s="147"/>
      <c r="S107" s="147"/>
      <c r="V107" s="147"/>
      <c r="W107" s="147"/>
      <c r="X107" s="147"/>
      <c r="AA107" s="147"/>
      <c r="AB107" s="147"/>
      <c r="AC107" s="147"/>
      <c r="AF107" s="147"/>
      <c r="AG107" s="147"/>
      <c r="AH107" s="147"/>
      <c r="AK107" s="147"/>
      <c r="AL107" s="147"/>
      <c r="AM107" s="147"/>
      <c r="AP107" s="147"/>
      <c r="AQ107" s="147"/>
      <c r="AR107" s="147"/>
      <c r="AU107" s="147"/>
      <c r="AV107" s="147"/>
      <c r="AW107" s="147"/>
      <c r="AZ107" s="147"/>
      <c r="BA107" s="147"/>
      <c r="BB107" s="147"/>
      <c r="BE107" s="147"/>
      <c r="BF107" s="147"/>
      <c r="BG107" s="147"/>
      <c r="BJ107" s="147"/>
      <c r="BK107" s="147"/>
      <c r="BL107" s="147"/>
      <c r="BO107" s="147"/>
      <c r="BP107" s="147"/>
      <c r="BQ107" s="147"/>
      <c r="BT107" s="147"/>
      <c r="BU107" s="147"/>
      <c r="BV107" s="147"/>
      <c r="BY107" s="147"/>
      <c r="BZ107" s="147"/>
      <c r="CA107" s="147"/>
      <c r="CD107" s="147"/>
      <c r="CE107" s="147"/>
      <c r="CF107" s="147"/>
    </row>
    <row r="108" spans="7:85" x14ac:dyDescent="0.3">
      <c r="G108" s="147"/>
      <c r="H108" s="147"/>
      <c r="I108" s="147"/>
      <c r="L108" s="147"/>
      <c r="M108" s="147"/>
      <c r="N108" s="147"/>
      <c r="Q108" s="147"/>
      <c r="R108" s="147"/>
      <c r="S108" s="147"/>
      <c r="V108" s="147"/>
      <c r="W108" s="147"/>
      <c r="X108" s="147"/>
      <c r="AA108" s="147"/>
      <c r="AB108" s="147"/>
      <c r="AC108" s="147"/>
      <c r="AF108" s="147"/>
      <c r="AG108" s="147"/>
      <c r="AH108" s="147"/>
      <c r="AK108" s="147"/>
      <c r="AL108" s="147"/>
      <c r="AM108" s="147"/>
      <c r="AP108" s="147"/>
      <c r="AQ108" s="147"/>
      <c r="AR108" s="147"/>
      <c r="AU108" s="147"/>
      <c r="AV108" s="147"/>
      <c r="AW108" s="147"/>
      <c r="AZ108" s="147"/>
      <c r="BA108" s="147"/>
      <c r="BB108" s="147"/>
      <c r="BE108" s="147"/>
      <c r="BF108" s="147"/>
      <c r="BG108" s="147"/>
      <c r="BJ108" s="147"/>
      <c r="BK108" s="147"/>
      <c r="BL108" s="147"/>
      <c r="BO108" s="147"/>
      <c r="BP108" s="147"/>
      <c r="BQ108" s="147"/>
      <c r="BT108" s="147"/>
      <c r="BU108" s="147"/>
      <c r="BV108" s="147"/>
      <c r="BY108" s="147"/>
      <c r="BZ108" s="147"/>
      <c r="CA108" s="147"/>
      <c r="CD108" s="147"/>
      <c r="CE108" s="147"/>
      <c r="CF108" s="147"/>
    </row>
    <row r="109" spans="7:85" x14ac:dyDescent="0.3">
      <c r="G109" s="147"/>
      <c r="H109" s="147"/>
      <c r="I109" s="147"/>
      <c r="J109" s="45">
        <f>IF(I108=Asetukset!$H$27,H108,IF(I108=Asetukset!$H$28,H108*60,IF(I108=Asetukset!$H$29,H108*60*8,H108*60*8*5)))</f>
        <v>0</v>
      </c>
      <c r="L109" s="147"/>
      <c r="M109" s="147"/>
      <c r="N109" s="147"/>
      <c r="O109" s="45">
        <f>IF(N108=Asetukset!$H$27,M108,IF(N108=Asetukset!$H$28,M108*60,IF(N108=Asetukset!$H$29,M108*60*8,M108*60*8*5)))</f>
        <v>0</v>
      </c>
      <c r="Q109" s="147"/>
      <c r="R109" s="147"/>
      <c r="S109" s="147"/>
      <c r="T109" s="45">
        <f>IF(S108=Asetukset!$H$27,R108,IF(S108=Asetukset!$H$28,R108*60,IF(S108=Asetukset!$H$29,R108*60*8,R108*60*8*5)))</f>
        <v>0</v>
      </c>
      <c r="V109" s="147"/>
      <c r="W109" s="147"/>
      <c r="X109" s="147"/>
      <c r="Y109" s="45">
        <f>IF(X108=Asetukset!$H$27,W108,IF(X108=Asetukset!$H$28,W108*60,IF(X108=Asetukset!$H$29,W108*60*8,W108*60*8*5)))</f>
        <v>0</v>
      </c>
      <c r="AA109" s="147"/>
      <c r="AB109" s="147"/>
      <c r="AC109" s="147"/>
      <c r="AD109" s="45">
        <f>IF(AC108=Asetukset!$H$27,AB108,IF(AC108=Asetukset!$H$28,AB108*60,IF(AC108=Asetukset!$H$29,AB108*60*8,AB108*60*8*5)))</f>
        <v>0</v>
      </c>
      <c r="AF109" s="147"/>
      <c r="AG109" s="147"/>
      <c r="AH109" s="147"/>
      <c r="AI109" s="45">
        <f>IF(AH108=Asetukset!$H$27,AG108,IF(AH108=Asetukset!$H$28,AG108*60,IF(AH108=Asetukset!$H$29,AG108*60*8,AG108*60*8*5)))</f>
        <v>0</v>
      </c>
      <c r="AK109" s="147"/>
      <c r="AL109" s="147"/>
      <c r="AM109" s="147"/>
      <c r="AN109" s="45">
        <f>IF(AM108=Asetukset!$H$27,AL108,IF(AM108=Asetukset!$H$28,AL108*60,IF(AM108=Asetukset!$H$29,AL108*60*8,AL108*60*8*5)))</f>
        <v>0</v>
      </c>
      <c r="AP109" s="147"/>
      <c r="AQ109" s="147"/>
      <c r="AR109" s="147"/>
      <c r="AS109" s="45">
        <f>IF(AR108=Asetukset!$H$27,AQ108,IF(AR108=Asetukset!$H$28,AQ108*60,IF(AR108=Asetukset!$H$29,AQ108*60*8,AQ108*60*8*5)))</f>
        <v>0</v>
      </c>
      <c r="AU109" s="147"/>
      <c r="AV109" s="147"/>
      <c r="AW109" s="147"/>
      <c r="AX109" s="45">
        <f>IF(AW108=Asetukset!$H$27,AV108,IF(AW108=Asetukset!$H$28,AV108*60,IF(AW108=Asetukset!$H$29,AV108*60*8,AV108*60*8*5)))</f>
        <v>0</v>
      </c>
      <c r="AZ109" s="147"/>
      <c r="BA109" s="147"/>
      <c r="BB109" s="147"/>
      <c r="BC109" s="45">
        <f>IF(BB108=Asetukset!$H$27,BA108,IF(BB108=Asetukset!$H$28,BA108*60,IF(BB108=Asetukset!$H$29,BA108*60*8,BA108*60*8*5)))</f>
        <v>0</v>
      </c>
      <c r="BE109" s="147"/>
      <c r="BF109" s="147"/>
      <c r="BG109" s="147"/>
      <c r="BH109" s="45">
        <f>IF(BG108=Asetukset!$H$27,BF108,IF(BG108=Asetukset!$H$28,BF108*60,IF(BG108=Asetukset!$H$29,BF108*60*8,BF108*60*8*5)))</f>
        <v>0</v>
      </c>
      <c r="BJ109" s="147"/>
      <c r="BK109" s="147"/>
      <c r="BL109" s="147"/>
      <c r="BM109" s="45">
        <f>IF(BL108=Asetukset!$H$27,BK108,IF(BL108=Asetukset!$H$28,BK108*60,IF(BL108=Asetukset!$H$29,BK108*60*8,BK108*60*8*5)))</f>
        <v>0</v>
      </c>
      <c r="BO109" s="147"/>
      <c r="BP109" s="147"/>
      <c r="BQ109" s="147"/>
      <c r="BR109" s="45">
        <f>IF(BQ108=Asetukset!$H$27,BP108,IF(BQ108=Asetukset!$H$28,BP108*60,IF(BQ108=Asetukset!$H$29,BP108*60*8,BP108*60*8*5)))</f>
        <v>0</v>
      </c>
      <c r="BT109" s="147"/>
      <c r="BU109" s="147"/>
      <c r="BV109" s="147"/>
      <c r="BW109" s="45">
        <f>IF(BV108=Asetukset!$H$27,BU108,IF(BV108=Asetukset!$H$28,BU108*60,IF(BV108=Asetukset!$H$29,BU108*60*8,BU108*60*8*5)))</f>
        <v>0</v>
      </c>
      <c r="BY109" s="147"/>
      <c r="BZ109" s="147"/>
      <c r="CA109" s="147"/>
      <c r="CB109" s="45">
        <f>IF(CA108=Asetukset!$H$27,BZ108,IF(CA108=Asetukset!$H$28,BZ108*60,IF(CA108=Asetukset!$H$29,BZ108*60*8,BZ108*60*8*5)))</f>
        <v>0</v>
      </c>
      <c r="CD109" s="147"/>
      <c r="CE109" s="147"/>
      <c r="CF109" s="147"/>
      <c r="CG109" s="45">
        <f>IF(CF108=Asetukset!$H$27,CE108,IF(CF108=Asetukset!$H$28,CE108*60,IF(CF108=Asetukset!$H$29,CE108*60*8,CE108*60*8*5)))</f>
        <v>0</v>
      </c>
    </row>
    <row r="110" spans="7:85" x14ac:dyDescent="0.3">
      <c r="G110" s="147"/>
      <c r="H110" s="147"/>
      <c r="I110" s="147"/>
      <c r="L110" s="147"/>
      <c r="M110" s="147"/>
      <c r="N110" s="147"/>
      <c r="Q110" s="147"/>
      <c r="R110" s="147"/>
      <c r="S110" s="147"/>
      <c r="V110" s="147"/>
      <c r="W110" s="147"/>
      <c r="X110" s="147"/>
      <c r="AA110" s="147"/>
      <c r="AB110" s="147"/>
      <c r="AC110" s="147"/>
      <c r="AF110" s="147"/>
      <c r="AG110" s="147"/>
      <c r="AH110" s="147"/>
      <c r="AK110" s="147"/>
      <c r="AL110" s="147"/>
      <c r="AM110" s="147"/>
      <c r="AP110" s="147"/>
      <c r="AQ110" s="147"/>
      <c r="AR110" s="147"/>
      <c r="AU110" s="147"/>
      <c r="AV110" s="147"/>
      <c r="AW110" s="147"/>
      <c r="AZ110" s="147"/>
      <c r="BA110" s="147"/>
      <c r="BB110" s="147"/>
      <c r="BE110" s="147"/>
      <c r="BF110" s="147"/>
      <c r="BG110" s="147"/>
      <c r="BJ110" s="147"/>
      <c r="BK110" s="147"/>
      <c r="BL110" s="147"/>
      <c r="BO110" s="147"/>
      <c r="BP110" s="147"/>
      <c r="BQ110" s="147"/>
      <c r="BT110" s="147"/>
      <c r="BU110" s="147"/>
      <c r="BV110" s="147"/>
      <c r="BY110" s="147"/>
      <c r="BZ110" s="147"/>
      <c r="CA110" s="147"/>
      <c r="CD110" s="147"/>
      <c r="CE110" s="147"/>
      <c r="CF110" s="147"/>
    </row>
    <row r="111" spans="7:85" x14ac:dyDescent="0.3">
      <c r="G111" s="147"/>
      <c r="H111" s="147"/>
      <c r="I111" s="147"/>
      <c r="L111" s="147"/>
      <c r="M111" s="147"/>
      <c r="N111" s="147"/>
      <c r="Q111" s="147"/>
      <c r="R111" s="147"/>
      <c r="S111" s="147"/>
      <c r="V111" s="147"/>
      <c r="W111" s="147"/>
      <c r="X111" s="147"/>
      <c r="AA111" s="147"/>
      <c r="AB111" s="147"/>
      <c r="AC111" s="147"/>
      <c r="AF111" s="147"/>
      <c r="AG111" s="147"/>
      <c r="AH111" s="147"/>
      <c r="AK111" s="147"/>
      <c r="AL111" s="147"/>
      <c r="AM111" s="147"/>
      <c r="AP111" s="147"/>
      <c r="AQ111" s="147"/>
      <c r="AR111" s="147"/>
      <c r="AU111" s="147"/>
      <c r="AV111" s="147"/>
      <c r="AW111" s="147"/>
      <c r="AZ111" s="147"/>
      <c r="BA111" s="147"/>
      <c r="BB111" s="147"/>
      <c r="BE111" s="147"/>
      <c r="BF111" s="147"/>
      <c r="BG111" s="147"/>
      <c r="BJ111" s="147"/>
      <c r="BK111" s="147"/>
      <c r="BL111" s="147"/>
      <c r="BO111" s="147"/>
      <c r="BP111" s="147"/>
      <c r="BQ111" s="147"/>
      <c r="BT111" s="147"/>
      <c r="BU111" s="147"/>
      <c r="BV111" s="147"/>
      <c r="BY111" s="147"/>
      <c r="BZ111" s="147"/>
      <c r="CA111" s="147"/>
      <c r="CD111" s="147"/>
      <c r="CE111" s="147"/>
      <c r="CF111" s="147"/>
    </row>
    <row r="112" spans="7:85" x14ac:dyDescent="0.3">
      <c r="G112" s="147"/>
      <c r="H112" s="147"/>
      <c r="I112" s="147"/>
      <c r="L112" s="147"/>
      <c r="M112" s="147"/>
      <c r="N112" s="147"/>
      <c r="Q112" s="147"/>
      <c r="R112" s="147"/>
      <c r="S112" s="147"/>
      <c r="V112" s="147"/>
      <c r="W112" s="147"/>
      <c r="X112" s="147"/>
      <c r="AA112" s="147"/>
      <c r="AB112" s="147"/>
      <c r="AC112" s="147"/>
      <c r="AF112" s="147"/>
      <c r="AG112" s="147"/>
      <c r="AH112" s="147"/>
      <c r="AK112" s="147"/>
      <c r="AL112" s="147"/>
      <c r="AM112" s="147"/>
      <c r="AP112" s="147"/>
      <c r="AQ112" s="147"/>
      <c r="AR112" s="147"/>
      <c r="AU112" s="147"/>
      <c r="AV112" s="147"/>
      <c r="AW112" s="147"/>
      <c r="AZ112" s="147"/>
      <c r="BA112" s="147"/>
      <c r="BB112" s="147"/>
      <c r="BE112" s="147"/>
      <c r="BF112" s="147"/>
      <c r="BG112" s="147"/>
      <c r="BJ112" s="147"/>
      <c r="BK112" s="147"/>
      <c r="BL112" s="147"/>
      <c r="BO112" s="147"/>
      <c r="BP112" s="147"/>
      <c r="BQ112" s="147"/>
      <c r="BT112" s="147"/>
      <c r="BU112" s="147"/>
      <c r="BV112" s="147"/>
      <c r="BY112" s="147"/>
      <c r="BZ112" s="147"/>
      <c r="CA112" s="147"/>
      <c r="CD112" s="147"/>
      <c r="CE112" s="147"/>
      <c r="CF112" s="147"/>
    </row>
    <row r="113" spans="7:85" x14ac:dyDescent="0.3">
      <c r="G113" s="120"/>
      <c r="H113" s="120"/>
      <c r="I113" s="120"/>
      <c r="L113" s="120"/>
      <c r="M113" s="120"/>
      <c r="N113" s="120"/>
      <c r="Q113" s="120"/>
      <c r="R113" s="120"/>
      <c r="S113" s="120"/>
      <c r="V113" s="120"/>
      <c r="W113" s="120"/>
      <c r="X113" s="120"/>
      <c r="AA113" s="120"/>
      <c r="AB113" s="120"/>
      <c r="AC113" s="120"/>
      <c r="AF113" s="120"/>
      <c r="AG113" s="120"/>
      <c r="AH113" s="120"/>
      <c r="AK113" s="120"/>
      <c r="AL113" s="120"/>
      <c r="AM113" s="120"/>
      <c r="AP113" s="120"/>
      <c r="AQ113" s="120"/>
      <c r="AR113" s="120"/>
      <c r="AU113" s="120"/>
      <c r="AV113" s="120"/>
      <c r="AW113" s="120"/>
      <c r="AZ113" s="120"/>
      <c r="BA113" s="120"/>
      <c r="BB113" s="120"/>
      <c r="BE113" s="120"/>
      <c r="BF113" s="120"/>
      <c r="BG113" s="120"/>
      <c r="BJ113" s="120"/>
      <c r="BK113" s="120"/>
      <c r="BL113" s="120"/>
      <c r="BO113" s="120"/>
      <c r="BP113" s="120"/>
      <c r="BQ113" s="120"/>
      <c r="BT113" s="120"/>
      <c r="BU113" s="120"/>
      <c r="BV113" s="120"/>
      <c r="BY113" s="120"/>
      <c r="BZ113" s="120"/>
      <c r="CA113" s="120"/>
      <c r="CD113" s="120"/>
      <c r="CE113" s="120"/>
      <c r="CF113" s="120"/>
    </row>
    <row r="114" spans="7:85" x14ac:dyDescent="0.3">
      <c r="G114" s="147" t="s">
        <v>44</v>
      </c>
      <c r="H114" s="147"/>
      <c r="I114" s="147"/>
      <c r="L114" s="147" t="s">
        <v>44</v>
      </c>
      <c r="M114" s="147"/>
      <c r="N114" s="147"/>
      <c r="Q114" s="147" t="s">
        <v>44</v>
      </c>
      <c r="R114" s="147"/>
      <c r="S114" s="147"/>
      <c r="V114" s="147" t="s">
        <v>44</v>
      </c>
      <c r="W114" s="147"/>
      <c r="X114" s="147"/>
      <c r="AA114" s="147" t="s">
        <v>44</v>
      </c>
      <c r="AB114" s="147"/>
      <c r="AC114" s="147"/>
      <c r="AF114" s="147" t="s">
        <v>44</v>
      </c>
      <c r="AG114" s="147"/>
      <c r="AH114" s="147"/>
      <c r="AK114" s="147" t="s">
        <v>44</v>
      </c>
      <c r="AL114" s="147"/>
      <c r="AM114" s="147"/>
      <c r="AP114" s="147" t="s">
        <v>44</v>
      </c>
      <c r="AQ114" s="147"/>
      <c r="AR114" s="147"/>
      <c r="AU114" s="147" t="s">
        <v>44</v>
      </c>
      <c r="AV114" s="147"/>
      <c r="AW114" s="147"/>
      <c r="AZ114" s="147" t="s">
        <v>44</v>
      </c>
      <c r="BA114" s="147"/>
      <c r="BB114" s="147"/>
      <c r="BE114" s="147" t="s">
        <v>44</v>
      </c>
      <c r="BF114" s="147"/>
      <c r="BG114" s="147"/>
      <c r="BJ114" s="147" t="s">
        <v>44</v>
      </c>
      <c r="BK114" s="147"/>
      <c r="BL114" s="147"/>
      <c r="BO114" s="147" t="s">
        <v>44</v>
      </c>
      <c r="BP114" s="147"/>
      <c r="BQ114" s="147"/>
      <c r="BT114" s="147" t="s">
        <v>44</v>
      </c>
      <c r="BU114" s="147"/>
      <c r="BV114" s="147"/>
      <c r="BY114" s="147" t="s">
        <v>44</v>
      </c>
      <c r="BZ114" s="147"/>
      <c r="CA114" s="147"/>
      <c r="CD114" s="147" t="s">
        <v>44</v>
      </c>
      <c r="CE114" s="147"/>
      <c r="CF114" s="147"/>
    </row>
    <row r="115" spans="7:85" ht="14" customHeight="1" x14ac:dyDescent="0.3">
      <c r="G115" s="147"/>
      <c r="H115" s="147"/>
      <c r="I115" s="147"/>
      <c r="L115" s="147"/>
      <c r="M115" s="147"/>
      <c r="N115" s="147"/>
      <c r="Q115" s="147"/>
      <c r="R115" s="147"/>
      <c r="S115" s="147"/>
      <c r="V115" s="147"/>
      <c r="W115" s="147"/>
      <c r="X115" s="147"/>
      <c r="AA115" s="147"/>
      <c r="AB115" s="147"/>
      <c r="AC115" s="147"/>
      <c r="AF115" s="147"/>
      <c r="AG115" s="147"/>
      <c r="AH115" s="147"/>
      <c r="AK115" s="147"/>
      <c r="AL115" s="147"/>
      <c r="AM115" s="147"/>
      <c r="AP115" s="147"/>
      <c r="AQ115" s="147"/>
      <c r="AR115" s="147"/>
      <c r="AU115" s="147"/>
      <c r="AV115" s="147"/>
      <c r="AW115" s="147"/>
      <c r="AZ115" s="147"/>
      <c r="BA115" s="147"/>
      <c r="BB115" s="147"/>
      <c r="BE115" s="147"/>
      <c r="BF115" s="147"/>
      <c r="BG115" s="147"/>
      <c r="BJ115" s="147"/>
      <c r="BK115" s="147"/>
      <c r="BL115" s="147"/>
      <c r="BO115" s="147"/>
      <c r="BP115" s="147"/>
      <c r="BQ115" s="147"/>
      <c r="BT115" s="147"/>
      <c r="BU115" s="147"/>
      <c r="BV115" s="147"/>
      <c r="BY115" s="147"/>
      <c r="BZ115" s="147"/>
      <c r="CA115" s="147"/>
      <c r="CD115" s="147"/>
      <c r="CE115" s="147"/>
      <c r="CF115" s="147"/>
    </row>
    <row r="116" spans="7:85" x14ac:dyDescent="0.3">
      <c r="G116" s="147"/>
      <c r="H116" s="147"/>
      <c r="I116" s="147"/>
      <c r="L116" s="147"/>
      <c r="M116" s="147"/>
      <c r="N116" s="147"/>
      <c r="Q116" s="147"/>
      <c r="R116" s="147"/>
      <c r="S116" s="147"/>
      <c r="V116" s="147"/>
      <c r="W116" s="147"/>
      <c r="X116" s="147"/>
      <c r="AA116" s="147"/>
      <c r="AB116" s="147"/>
      <c r="AC116" s="147"/>
      <c r="AF116" s="147"/>
      <c r="AG116" s="147"/>
      <c r="AH116" s="147"/>
      <c r="AK116" s="147"/>
      <c r="AL116" s="147"/>
      <c r="AM116" s="147"/>
      <c r="AP116" s="147"/>
      <c r="AQ116" s="147"/>
      <c r="AR116" s="147"/>
      <c r="AU116" s="147"/>
      <c r="AV116" s="147"/>
      <c r="AW116" s="147"/>
      <c r="AZ116" s="147"/>
      <c r="BA116" s="147"/>
      <c r="BB116" s="147"/>
      <c r="BE116" s="147"/>
      <c r="BF116" s="147"/>
      <c r="BG116" s="147"/>
      <c r="BJ116" s="147"/>
      <c r="BK116" s="147"/>
      <c r="BL116" s="147"/>
      <c r="BO116" s="147"/>
      <c r="BP116" s="147"/>
      <c r="BQ116" s="147"/>
      <c r="BT116" s="147"/>
      <c r="BU116" s="147"/>
      <c r="BV116" s="147"/>
      <c r="BY116" s="147"/>
      <c r="BZ116" s="147"/>
      <c r="CA116" s="147"/>
      <c r="CD116" s="147"/>
      <c r="CE116" s="147"/>
      <c r="CF116" s="147"/>
    </row>
    <row r="117" spans="7:85" x14ac:dyDescent="0.3">
      <c r="G117" s="147"/>
      <c r="H117" s="147"/>
      <c r="I117" s="147"/>
      <c r="L117" s="147"/>
      <c r="M117" s="147"/>
      <c r="N117" s="147"/>
      <c r="Q117" s="147"/>
      <c r="R117" s="147"/>
      <c r="S117" s="147"/>
      <c r="V117" s="147"/>
      <c r="W117" s="147"/>
      <c r="X117" s="147"/>
      <c r="AA117" s="147"/>
      <c r="AB117" s="147"/>
      <c r="AC117" s="147"/>
      <c r="AF117" s="147"/>
      <c r="AG117" s="147"/>
      <c r="AH117" s="147"/>
      <c r="AK117" s="147"/>
      <c r="AL117" s="147"/>
      <c r="AM117" s="147"/>
      <c r="AP117" s="147"/>
      <c r="AQ117" s="147"/>
      <c r="AR117" s="147"/>
      <c r="AU117" s="147"/>
      <c r="AV117" s="147"/>
      <c r="AW117" s="147"/>
      <c r="AZ117" s="147"/>
      <c r="BA117" s="147"/>
      <c r="BB117" s="147"/>
      <c r="BE117" s="147"/>
      <c r="BF117" s="147"/>
      <c r="BG117" s="147"/>
      <c r="BJ117" s="147"/>
      <c r="BK117" s="147"/>
      <c r="BL117" s="147"/>
      <c r="BO117" s="147"/>
      <c r="BP117" s="147"/>
      <c r="BQ117" s="147"/>
      <c r="BT117" s="147"/>
      <c r="BU117" s="147"/>
      <c r="BV117" s="147"/>
      <c r="BY117" s="147"/>
      <c r="BZ117" s="147"/>
      <c r="CA117" s="147"/>
      <c r="CD117" s="147"/>
      <c r="CE117" s="147"/>
      <c r="CF117" s="147"/>
    </row>
    <row r="118" spans="7:85" ht="14" customHeight="1" x14ac:dyDescent="0.3">
      <c r="G118" s="147"/>
      <c r="H118" s="147"/>
      <c r="I118" s="147"/>
      <c r="L118" s="147"/>
      <c r="M118" s="147"/>
      <c r="N118" s="147"/>
      <c r="Q118" s="147"/>
      <c r="R118" s="147"/>
      <c r="S118" s="147"/>
      <c r="V118" s="147"/>
      <c r="W118" s="147"/>
      <c r="X118" s="147"/>
      <c r="AA118" s="147"/>
      <c r="AB118" s="147"/>
      <c r="AC118" s="147"/>
      <c r="AF118" s="147"/>
      <c r="AG118" s="147"/>
      <c r="AH118" s="147"/>
      <c r="AK118" s="147"/>
      <c r="AL118" s="147"/>
      <c r="AM118" s="147"/>
      <c r="AP118" s="147"/>
      <c r="AQ118" s="147"/>
      <c r="AR118" s="147"/>
      <c r="AU118" s="147"/>
      <c r="AV118" s="147"/>
      <c r="AW118" s="147"/>
      <c r="AZ118" s="147"/>
      <c r="BA118" s="147"/>
      <c r="BB118" s="147"/>
      <c r="BE118" s="147"/>
      <c r="BF118" s="147"/>
      <c r="BG118" s="147"/>
      <c r="BJ118" s="147"/>
      <c r="BK118" s="147"/>
      <c r="BL118" s="147"/>
      <c r="BO118" s="147"/>
      <c r="BP118" s="147"/>
      <c r="BQ118" s="147"/>
      <c r="BT118" s="147"/>
      <c r="BU118" s="147"/>
      <c r="BV118" s="147"/>
      <c r="BY118" s="147"/>
      <c r="BZ118" s="147"/>
      <c r="CA118" s="147"/>
      <c r="CD118" s="147"/>
      <c r="CE118" s="147"/>
      <c r="CF118" s="147"/>
    </row>
    <row r="119" spans="7:85" x14ac:dyDescent="0.3">
      <c r="G119" s="147"/>
      <c r="H119" s="147"/>
      <c r="I119" s="147"/>
      <c r="L119" s="147"/>
      <c r="M119" s="147"/>
      <c r="N119" s="147"/>
      <c r="Q119" s="147"/>
      <c r="R119" s="147"/>
      <c r="S119" s="147"/>
      <c r="V119" s="147"/>
      <c r="W119" s="147"/>
      <c r="X119" s="147"/>
      <c r="AA119" s="147"/>
      <c r="AB119" s="147"/>
      <c r="AC119" s="147"/>
      <c r="AF119" s="147"/>
      <c r="AG119" s="147"/>
      <c r="AH119" s="147"/>
      <c r="AK119" s="147"/>
      <c r="AL119" s="147"/>
      <c r="AM119" s="147"/>
      <c r="AP119" s="147"/>
      <c r="AQ119" s="147"/>
      <c r="AR119" s="147"/>
      <c r="AU119" s="147"/>
      <c r="AV119" s="147"/>
      <c r="AW119" s="147"/>
      <c r="AZ119" s="147"/>
      <c r="BA119" s="147"/>
      <c r="BB119" s="147"/>
      <c r="BE119" s="147"/>
      <c r="BF119" s="147"/>
      <c r="BG119" s="147"/>
      <c r="BJ119" s="147"/>
      <c r="BK119" s="147"/>
      <c r="BL119" s="147"/>
      <c r="BO119" s="147"/>
      <c r="BP119" s="147"/>
      <c r="BQ119" s="147"/>
      <c r="BT119" s="147"/>
      <c r="BU119" s="147"/>
      <c r="BV119" s="147"/>
      <c r="BY119" s="147"/>
      <c r="BZ119" s="147"/>
      <c r="CA119" s="147"/>
      <c r="CD119" s="147"/>
      <c r="CE119" s="147"/>
      <c r="CF119" s="147"/>
    </row>
    <row r="120" spans="7:85" x14ac:dyDescent="0.3">
      <c r="G120" s="147"/>
      <c r="H120" s="147"/>
      <c r="I120" s="147"/>
      <c r="J120" s="45">
        <f>IF(I119=Asetukset!$H$27,H119,IF(I119=Asetukset!$H$28,H119*60,IF(I119=Asetukset!$H$29,H119*60*8,H119*60*8*5)))</f>
        <v>0</v>
      </c>
      <c r="L120" s="147"/>
      <c r="M120" s="147"/>
      <c r="N120" s="147"/>
      <c r="O120" s="45">
        <f>IF(N119=Asetukset!$H$27,M119,IF(N119=Asetukset!$H$28,M119*60,IF(N119=Asetukset!$H$29,M119*60*8,M119*60*8*5)))</f>
        <v>0</v>
      </c>
      <c r="Q120" s="147"/>
      <c r="R120" s="147"/>
      <c r="S120" s="147"/>
      <c r="T120" s="45">
        <f>IF(S119=Asetukset!$H$27,R119,IF(S119=Asetukset!$H$28,R119*60,IF(S119=Asetukset!$H$29,R119*60*8,R119*60*8*5)))</f>
        <v>0</v>
      </c>
      <c r="V120" s="147"/>
      <c r="W120" s="147"/>
      <c r="X120" s="147"/>
      <c r="Y120" s="45">
        <f>IF(X119=Asetukset!$H$27,W119,IF(X119=Asetukset!$H$28,W119*60,IF(X119=Asetukset!$H$29,W119*60*8,W119*60*8*5)))</f>
        <v>0</v>
      </c>
      <c r="AA120" s="147"/>
      <c r="AB120" s="147"/>
      <c r="AC120" s="147"/>
      <c r="AD120" s="45">
        <f>IF(AC119=Asetukset!$H$27,AB119,IF(AC119=Asetukset!$H$28,AB119*60,IF(AC119=Asetukset!$H$29,AB119*60*8,AB119*60*8*5)))</f>
        <v>0</v>
      </c>
      <c r="AF120" s="147"/>
      <c r="AG120" s="147"/>
      <c r="AH120" s="147"/>
      <c r="AI120" s="45">
        <f>IF(AH119=Asetukset!$H$27,AG119,IF(AH119=Asetukset!$H$28,AG119*60,IF(AH119=Asetukset!$H$29,AG119*60*8,AG119*60*8*5)))</f>
        <v>0</v>
      </c>
      <c r="AK120" s="147"/>
      <c r="AL120" s="147"/>
      <c r="AM120" s="147"/>
      <c r="AN120" s="45">
        <f>IF(AM119=Asetukset!$H$27,AL119,IF(AM119=Asetukset!$H$28,AL119*60,IF(AM119=Asetukset!$H$29,AL119*60*8,AL119*60*8*5)))</f>
        <v>0</v>
      </c>
      <c r="AP120" s="147"/>
      <c r="AQ120" s="147"/>
      <c r="AR120" s="147"/>
      <c r="AS120" s="45">
        <f>IF(AR119=Asetukset!$H$27,AQ119,IF(AR119=Asetukset!$H$28,AQ119*60,IF(AR119=Asetukset!$H$29,AQ119*60*8,AQ119*60*8*5)))</f>
        <v>0</v>
      </c>
      <c r="AU120" s="147"/>
      <c r="AV120" s="147"/>
      <c r="AW120" s="147"/>
      <c r="AX120" s="45">
        <f>IF(AW119=Asetukset!$H$27,AV119,IF(AW119=Asetukset!$H$28,AV119*60,IF(AW119=Asetukset!$H$29,AV119*60*8,AV119*60*8*5)))</f>
        <v>0</v>
      </c>
      <c r="AZ120" s="147"/>
      <c r="BA120" s="147"/>
      <c r="BB120" s="147"/>
      <c r="BC120" s="45">
        <f>IF(BB119=Asetukset!$H$27,BA119,IF(BB119=Asetukset!$H$28,BA119*60,IF(BB119=Asetukset!$H$29,BA119*60*8,BA119*60*8*5)))</f>
        <v>0</v>
      </c>
      <c r="BE120" s="147"/>
      <c r="BF120" s="147"/>
      <c r="BG120" s="147"/>
      <c r="BH120" s="45">
        <f>IF(BG119=Asetukset!$H$27,BF119,IF(BG119=Asetukset!$H$28,BF119*60,IF(BG119=Asetukset!$H$29,BF119*60*8,BF119*60*8*5)))</f>
        <v>0</v>
      </c>
      <c r="BJ120" s="147"/>
      <c r="BK120" s="147"/>
      <c r="BL120" s="147"/>
      <c r="BM120" s="45">
        <f>IF(BL119=Asetukset!$H$27,BK119,IF(BL119=Asetukset!$H$28,BK119*60,IF(BL119=Asetukset!$H$29,BK119*60*8,BK119*60*8*5)))</f>
        <v>0</v>
      </c>
      <c r="BO120" s="147"/>
      <c r="BP120" s="147"/>
      <c r="BQ120" s="147"/>
      <c r="BR120" s="45">
        <f>IF(BQ119=Asetukset!$H$27,BP119,IF(BQ119=Asetukset!$H$28,BP119*60,IF(BQ119=Asetukset!$H$29,BP119*60*8,BP119*60*8*5)))</f>
        <v>0</v>
      </c>
      <c r="BT120" s="147"/>
      <c r="BU120" s="147"/>
      <c r="BV120" s="147"/>
      <c r="BW120" s="45">
        <f>IF(BV119=Asetukset!$H$27,BU119,IF(BV119=Asetukset!$H$28,BU119*60,IF(BV119=Asetukset!$H$29,BU119*60*8,BU119*60*8*5)))</f>
        <v>0</v>
      </c>
      <c r="BY120" s="147"/>
      <c r="BZ120" s="147"/>
      <c r="CA120" s="147"/>
      <c r="CB120" s="45">
        <f>IF(CA119=Asetukset!$H$27,BZ119,IF(CA119=Asetukset!$H$28,BZ119*60,IF(CA119=Asetukset!$H$29,BZ119*60*8,BZ119*60*8*5)))</f>
        <v>0</v>
      </c>
      <c r="CD120" s="147"/>
      <c r="CE120" s="147"/>
      <c r="CF120" s="147"/>
      <c r="CG120" s="45">
        <f>IF(CF119=Asetukset!$H$27,CE119,IF(CF119=Asetukset!$H$28,CE119*60,IF(CF119=Asetukset!$H$29,CE119*60*8,CE119*60*8*5)))</f>
        <v>0</v>
      </c>
    </row>
    <row r="121" spans="7:85" x14ac:dyDescent="0.3">
      <c r="G121" s="147"/>
      <c r="H121" s="147"/>
      <c r="I121" s="147"/>
      <c r="L121" s="147"/>
      <c r="M121" s="147"/>
      <c r="N121" s="147"/>
      <c r="Q121" s="147"/>
      <c r="R121" s="147"/>
      <c r="S121" s="147"/>
      <c r="V121" s="147"/>
      <c r="W121" s="147"/>
      <c r="X121" s="147"/>
      <c r="AA121" s="147"/>
      <c r="AB121" s="147"/>
      <c r="AC121" s="147"/>
      <c r="AF121" s="147"/>
      <c r="AG121" s="147"/>
      <c r="AH121" s="147"/>
      <c r="AK121" s="147"/>
      <c r="AL121" s="147"/>
      <c r="AM121" s="147"/>
      <c r="AP121" s="147"/>
      <c r="AQ121" s="147"/>
      <c r="AR121" s="147"/>
      <c r="AU121" s="147"/>
      <c r="AV121" s="147"/>
      <c r="AW121" s="147"/>
      <c r="AZ121" s="147"/>
      <c r="BA121" s="147"/>
      <c r="BB121" s="147"/>
      <c r="BE121" s="147"/>
      <c r="BF121" s="147"/>
      <c r="BG121" s="147"/>
      <c r="BJ121" s="147"/>
      <c r="BK121" s="147"/>
      <c r="BL121" s="147"/>
      <c r="BO121" s="147"/>
      <c r="BP121" s="147"/>
      <c r="BQ121" s="147"/>
      <c r="BT121" s="147"/>
      <c r="BU121" s="147"/>
      <c r="BV121" s="147"/>
      <c r="BY121" s="147"/>
      <c r="BZ121" s="147"/>
      <c r="CA121" s="147"/>
      <c r="CD121" s="147"/>
      <c r="CE121" s="147"/>
      <c r="CF121" s="147"/>
    </row>
    <row r="122" spans="7:85" x14ac:dyDescent="0.3">
      <c r="G122" s="147"/>
      <c r="H122" s="147"/>
      <c r="I122" s="147"/>
      <c r="L122" s="147"/>
      <c r="M122" s="147"/>
      <c r="N122" s="147"/>
      <c r="Q122" s="147"/>
      <c r="R122" s="147"/>
      <c r="S122" s="147"/>
      <c r="V122" s="147"/>
      <c r="W122" s="147"/>
      <c r="X122" s="147"/>
      <c r="AA122" s="147"/>
      <c r="AB122" s="147"/>
      <c r="AC122" s="147"/>
      <c r="AF122" s="147"/>
      <c r="AG122" s="147"/>
      <c r="AH122" s="147"/>
      <c r="AK122" s="147"/>
      <c r="AL122" s="147"/>
      <c r="AM122" s="147"/>
      <c r="AP122" s="147"/>
      <c r="AQ122" s="147"/>
      <c r="AR122" s="147"/>
      <c r="AU122" s="147"/>
      <c r="AV122" s="147"/>
      <c r="AW122" s="147"/>
      <c r="AZ122" s="147"/>
      <c r="BA122" s="147"/>
      <c r="BB122" s="147"/>
      <c r="BE122" s="147"/>
      <c r="BF122" s="147"/>
      <c r="BG122" s="147"/>
      <c r="BJ122" s="147"/>
      <c r="BK122" s="147"/>
      <c r="BL122" s="147"/>
      <c r="BO122" s="147"/>
      <c r="BP122" s="147"/>
      <c r="BQ122" s="147"/>
      <c r="BT122" s="147"/>
      <c r="BU122" s="147"/>
      <c r="BV122" s="147"/>
      <c r="BY122" s="147"/>
      <c r="BZ122" s="147"/>
      <c r="CA122" s="147"/>
      <c r="CD122" s="147"/>
      <c r="CE122" s="147"/>
      <c r="CF122" s="147"/>
    </row>
    <row r="123" spans="7:85" x14ac:dyDescent="0.3">
      <c r="G123" s="147"/>
      <c r="H123" s="147"/>
      <c r="I123" s="147"/>
      <c r="L123" s="147"/>
      <c r="M123" s="147"/>
      <c r="N123" s="147"/>
      <c r="Q123" s="147"/>
      <c r="R123" s="147"/>
      <c r="S123" s="147"/>
      <c r="V123" s="147"/>
      <c r="W123" s="147"/>
      <c r="X123" s="147"/>
      <c r="AA123" s="147"/>
      <c r="AB123" s="147"/>
      <c r="AC123" s="147"/>
      <c r="AF123" s="147"/>
      <c r="AG123" s="147"/>
      <c r="AH123" s="147"/>
      <c r="AK123" s="147"/>
      <c r="AL123" s="147"/>
      <c r="AM123" s="147"/>
      <c r="AP123" s="147"/>
      <c r="AQ123" s="147"/>
      <c r="AR123" s="147"/>
      <c r="AU123" s="147"/>
      <c r="AV123" s="147"/>
      <c r="AW123" s="147"/>
      <c r="AZ123" s="147"/>
      <c r="BA123" s="147"/>
      <c r="BB123" s="147"/>
      <c r="BE123" s="147"/>
      <c r="BF123" s="147"/>
      <c r="BG123" s="147"/>
      <c r="BJ123" s="147"/>
      <c r="BK123" s="147"/>
      <c r="BL123" s="147"/>
      <c r="BO123" s="147"/>
      <c r="BP123" s="147"/>
      <c r="BQ123" s="147"/>
      <c r="BT123" s="147"/>
      <c r="BU123" s="147"/>
      <c r="BV123" s="147"/>
      <c r="BY123" s="147"/>
      <c r="BZ123" s="147"/>
      <c r="CA123" s="147"/>
      <c r="CD123" s="147"/>
      <c r="CE123" s="147"/>
      <c r="CF123" s="147"/>
    </row>
    <row r="124" spans="7:85" x14ac:dyDescent="0.3">
      <c r="G124" s="120"/>
      <c r="H124" s="120"/>
      <c r="I124" s="120"/>
      <c r="L124" s="120"/>
      <c r="M124" s="120"/>
      <c r="N124" s="120"/>
      <c r="Q124" s="120"/>
      <c r="R124" s="120"/>
      <c r="S124" s="120"/>
      <c r="V124" s="120"/>
      <c r="W124" s="120"/>
      <c r="X124" s="120"/>
      <c r="AA124" s="120"/>
      <c r="AB124" s="120"/>
      <c r="AC124" s="120"/>
      <c r="AF124" s="120"/>
      <c r="AG124" s="120"/>
      <c r="AH124" s="120"/>
      <c r="AK124" s="120"/>
      <c r="AL124" s="120"/>
      <c r="AM124" s="120"/>
      <c r="AP124" s="120"/>
      <c r="AQ124" s="120"/>
      <c r="AR124" s="120"/>
      <c r="AU124" s="120"/>
      <c r="AV124" s="120"/>
      <c r="AW124" s="120"/>
      <c r="AZ124" s="120"/>
      <c r="BA124" s="120"/>
      <c r="BB124" s="120"/>
      <c r="BE124" s="120"/>
      <c r="BF124" s="120"/>
      <c r="BG124" s="120"/>
      <c r="BJ124" s="120"/>
      <c r="BK124" s="120"/>
      <c r="BL124" s="120"/>
      <c r="BO124" s="120"/>
      <c r="BP124" s="120"/>
      <c r="BQ124" s="120"/>
      <c r="BT124" s="120"/>
      <c r="BU124" s="120"/>
      <c r="BV124" s="120"/>
      <c r="BY124" s="120"/>
      <c r="BZ124" s="120"/>
      <c r="CA124" s="120"/>
      <c r="CD124" s="120"/>
      <c r="CE124" s="120"/>
      <c r="CF124" s="120"/>
    </row>
    <row r="125" spans="7:85" x14ac:dyDescent="0.3">
      <c r="G125" s="147" t="s">
        <v>44</v>
      </c>
      <c r="H125" s="147"/>
      <c r="I125" s="147"/>
      <c r="L125" s="147" t="s">
        <v>44</v>
      </c>
      <c r="M125" s="147"/>
      <c r="N125" s="147"/>
      <c r="Q125" s="147" t="s">
        <v>44</v>
      </c>
      <c r="R125" s="147"/>
      <c r="S125" s="147"/>
      <c r="V125" s="147" t="s">
        <v>44</v>
      </c>
      <c r="W125" s="147"/>
      <c r="X125" s="147"/>
      <c r="AA125" s="147" t="s">
        <v>44</v>
      </c>
      <c r="AB125" s="147"/>
      <c r="AC125" s="147"/>
      <c r="AF125" s="147" t="s">
        <v>44</v>
      </c>
      <c r="AG125" s="147"/>
      <c r="AH125" s="147"/>
      <c r="AK125" s="147" t="s">
        <v>44</v>
      </c>
      <c r="AL125" s="147"/>
      <c r="AM125" s="147"/>
      <c r="AP125" s="147" t="s">
        <v>44</v>
      </c>
      <c r="AQ125" s="147"/>
      <c r="AR125" s="147"/>
      <c r="AU125" s="147" t="s">
        <v>44</v>
      </c>
      <c r="AV125" s="147"/>
      <c r="AW125" s="147"/>
      <c r="AZ125" s="147" t="s">
        <v>44</v>
      </c>
      <c r="BA125" s="147"/>
      <c r="BB125" s="147"/>
      <c r="BE125" s="147" t="s">
        <v>44</v>
      </c>
      <c r="BF125" s="147"/>
      <c r="BG125" s="147"/>
      <c r="BJ125" s="147" t="s">
        <v>44</v>
      </c>
      <c r="BK125" s="147"/>
      <c r="BL125" s="147"/>
      <c r="BO125" s="147" t="s">
        <v>44</v>
      </c>
      <c r="BP125" s="147"/>
      <c r="BQ125" s="147"/>
      <c r="BT125" s="147" t="s">
        <v>44</v>
      </c>
      <c r="BU125" s="147"/>
      <c r="BV125" s="147"/>
      <c r="BY125" s="147" t="s">
        <v>44</v>
      </c>
      <c r="BZ125" s="147"/>
      <c r="CA125" s="147"/>
      <c r="CD125" s="147" t="s">
        <v>44</v>
      </c>
      <c r="CE125" s="147"/>
      <c r="CF125" s="147"/>
    </row>
    <row r="126" spans="7:85" ht="14" customHeight="1" x14ac:dyDescent="0.3">
      <c r="G126" s="147"/>
      <c r="H126" s="147"/>
      <c r="I126" s="147"/>
      <c r="L126" s="147"/>
      <c r="M126" s="147"/>
      <c r="N126" s="147"/>
      <c r="Q126" s="147"/>
      <c r="R126" s="147"/>
      <c r="S126" s="147"/>
      <c r="V126" s="147"/>
      <c r="W126" s="147"/>
      <c r="X126" s="147"/>
      <c r="AA126" s="147"/>
      <c r="AB126" s="147"/>
      <c r="AC126" s="147"/>
      <c r="AF126" s="147"/>
      <c r="AG126" s="147"/>
      <c r="AH126" s="147"/>
      <c r="AK126" s="147"/>
      <c r="AL126" s="147"/>
      <c r="AM126" s="147"/>
      <c r="AP126" s="147"/>
      <c r="AQ126" s="147"/>
      <c r="AR126" s="147"/>
      <c r="AU126" s="147"/>
      <c r="AV126" s="147"/>
      <c r="AW126" s="147"/>
      <c r="AZ126" s="147"/>
      <c r="BA126" s="147"/>
      <c r="BB126" s="147"/>
      <c r="BE126" s="147"/>
      <c r="BF126" s="147"/>
      <c r="BG126" s="147"/>
      <c r="BJ126" s="147"/>
      <c r="BK126" s="147"/>
      <c r="BL126" s="147"/>
      <c r="BO126" s="147"/>
      <c r="BP126" s="147"/>
      <c r="BQ126" s="147"/>
      <c r="BT126" s="147"/>
      <c r="BU126" s="147"/>
      <c r="BV126" s="147"/>
      <c r="BY126" s="147"/>
      <c r="BZ126" s="147"/>
      <c r="CA126" s="147"/>
      <c r="CD126" s="147"/>
      <c r="CE126" s="147"/>
      <c r="CF126" s="147"/>
    </row>
    <row r="127" spans="7:85" x14ac:dyDescent="0.3">
      <c r="G127" s="147"/>
      <c r="H127" s="147"/>
      <c r="I127" s="147"/>
      <c r="L127" s="147"/>
      <c r="M127" s="147"/>
      <c r="N127" s="147"/>
      <c r="Q127" s="147"/>
      <c r="R127" s="147"/>
      <c r="S127" s="147"/>
      <c r="V127" s="147"/>
      <c r="W127" s="147"/>
      <c r="X127" s="147"/>
      <c r="AA127" s="147"/>
      <c r="AB127" s="147"/>
      <c r="AC127" s="147"/>
      <c r="AF127" s="147"/>
      <c r="AG127" s="147"/>
      <c r="AH127" s="147"/>
      <c r="AK127" s="147"/>
      <c r="AL127" s="147"/>
      <c r="AM127" s="147"/>
      <c r="AP127" s="147"/>
      <c r="AQ127" s="147"/>
      <c r="AR127" s="147"/>
      <c r="AU127" s="147"/>
      <c r="AV127" s="147"/>
      <c r="AW127" s="147"/>
      <c r="AZ127" s="147"/>
      <c r="BA127" s="147"/>
      <c r="BB127" s="147"/>
      <c r="BE127" s="147"/>
      <c r="BF127" s="147"/>
      <c r="BG127" s="147"/>
      <c r="BJ127" s="147"/>
      <c r="BK127" s="147"/>
      <c r="BL127" s="147"/>
      <c r="BO127" s="147"/>
      <c r="BP127" s="147"/>
      <c r="BQ127" s="147"/>
      <c r="BT127" s="147"/>
      <c r="BU127" s="147"/>
      <c r="BV127" s="147"/>
      <c r="BY127" s="147"/>
      <c r="BZ127" s="147"/>
      <c r="CA127" s="147"/>
      <c r="CD127" s="147"/>
      <c r="CE127" s="147"/>
      <c r="CF127" s="147"/>
    </row>
    <row r="128" spans="7:85" x14ac:dyDescent="0.3">
      <c r="G128" s="147"/>
      <c r="H128" s="147"/>
      <c r="I128" s="147"/>
      <c r="L128" s="147"/>
      <c r="M128" s="147"/>
      <c r="N128" s="147"/>
      <c r="Q128" s="147"/>
      <c r="R128" s="147"/>
      <c r="S128" s="147"/>
      <c r="V128" s="147"/>
      <c r="W128" s="147"/>
      <c r="X128" s="147"/>
      <c r="AA128" s="147"/>
      <c r="AB128" s="147"/>
      <c r="AC128" s="147"/>
      <c r="AF128" s="147"/>
      <c r="AG128" s="147"/>
      <c r="AH128" s="147"/>
      <c r="AK128" s="147"/>
      <c r="AL128" s="147"/>
      <c r="AM128" s="147"/>
      <c r="AP128" s="147"/>
      <c r="AQ128" s="147"/>
      <c r="AR128" s="147"/>
      <c r="AU128" s="147"/>
      <c r="AV128" s="147"/>
      <c r="AW128" s="147"/>
      <c r="AZ128" s="147"/>
      <c r="BA128" s="147"/>
      <c r="BB128" s="147"/>
      <c r="BE128" s="147"/>
      <c r="BF128" s="147"/>
      <c r="BG128" s="147"/>
      <c r="BJ128" s="147"/>
      <c r="BK128" s="147"/>
      <c r="BL128" s="147"/>
      <c r="BO128" s="147"/>
      <c r="BP128" s="147"/>
      <c r="BQ128" s="147"/>
      <c r="BT128" s="147"/>
      <c r="BU128" s="147"/>
      <c r="BV128" s="147"/>
      <c r="BY128" s="147"/>
      <c r="BZ128" s="147"/>
      <c r="CA128" s="147"/>
      <c r="CD128" s="147"/>
      <c r="CE128" s="147"/>
      <c r="CF128" s="147"/>
    </row>
    <row r="129" spans="7:85" ht="14" customHeight="1" x14ac:dyDescent="0.3">
      <c r="G129" s="147"/>
      <c r="H129" s="147"/>
      <c r="I129" s="147"/>
      <c r="L129" s="147"/>
      <c r="M129" s="147"/>
      <c r="N129" s="147"/>
      <c r="Q129" s="147"/>
      <c r="R129" s="147"/>
      <c r="S129" s="147"/>
      <c r="V129" s="147"/>
      <c r="W129" s="147"/>
      <c r="X129" s="147"/>
      <c r="AA129" s="147"/>
      <c r="AB129" s="147"/>
      <c r="AC129" s="147"/>
      <c r="AF129" s="147"/>
      <c r="AG129" s="147"/>
      <c r="AH129" s="147"/>
      <c r="AK129" s="147"/>
      <c r="AL129" s="147"/>
      <c r="AM129" s="147"/>
      <c r="AP129" s="147"/>
      <c r="AQ129" s="147"/>
      <c r="AR129" s="147"/>
      <c r="AU129" s="147"/>
      <c r="AV129" s="147"/>
      <c r="AW129" s="147"/>
      <c r="AZ129" s="147"/>
      <c r="BA129" s="147"/>
      <c r="BB129" s="147"/>
      <c r="BE129" s="147"/>
      <c r="BF129" s="147"/>
      <c r="BG129" s="147"/>
      <c r="BJ129" s="147"/>
      <c r="BK129" s="147"/>
      <c r="BL129" s="147"/>
      <c r="BO129" s="147"/>
      <c r="BP129" s="147"/>
      <c r="BQ129" s="147"/>
      <c r="BT129" s="147"/>
      <c r="BU129" s="147"/>
      <c r="BV129" s="147"/>
      <c r="BY129" s="147"/>
      <c r="BZ129" s="147"/>
      <c r="CA129" s="147"/>
      <c r="CD129" s="147"/>
      <c r="CE129" s="147"/>
      <c r="CF129" s="147"/>
    </row>
    <row r="130" spans="7:85" x14ac:dyDescent="0.3">
      <c r="G130" s="147"/>
      <c r="H130" s="147"/>
      <c r="I130" s="147"/>
      <c r="L130" s="147"/>
      <c r="M130" s="147"/>
      <c r="N130" s="147"/>
      <c r="Q130" s="147"/>
      <c r="R130" s="147"/>
      <c r="S130" s="147"/>
      <c r="V130" s="147"/>
      <c r="W130" s="147"/>
      <c r="X130" s="147"/>
      <c r="AA130" s="147"/>
      <c r="AB130" s="147"/>
      <c r="AC130" s="147"/>
      <c r="AF130" s="147"/>
      <c r="AG130" s="147"/>
      <c r="AH130" s="147"/>
      <c r="AK130" s="147"/>
      <c r="AL130" s="147"/>
      <c r="AM130" s="147"/>
      <c r="AP130" s="147"/>
      <c r="AQ130" s="147"/>
      <c r="AR130" s="147"/>
      <c r="AU130" s="147"/>
      <c r="AV130" s="147"/>
      <c r="AW130" s="147"/>
      <c r="AZ130" s="147"/>
      <c r="BA130" s="147"/>
      <c r="BB130" s="147"/>
      <c r="BE130" s="147"/>
      <c r="BF130" s="147"/>
      <c r="BG130" s="147"/>
      <c r="BJ130" s="147"/>
      <c r="BK130" s="147"/>
      <c r="BL130" s="147"/>
      <c r="BO130" s="147"/>
      <c r="BP130" s="147"/>
      <c r="BQ130" s="147"/>
      <c r="BT130" s="147"/>
      <c r="BU130" s="147"/>
      <c r="BV130" s="147"/>
      <c r="BY130" s="147"/>
      <c r="BZ130" s="147"/>
      <c r="CA130" s="147"/>
      <c r="CD130" s="147"/>
      <c r="CE130" s="147"/>
      <c r="CF130" s="147"/>
    </row>
    <row r="131" spans="7:85" x14ac:dyDescent="0.3">
      <c r="G131" s="147"/>
      <c r="H131" s="147"/>
      <c r="I131" s="147"/>
      <c r="J131" s="45">
        <f>IF(I130=Asetukset!$H$27,H130,IF(I130=Asetukset!$H$28,H130*60,IF(I130=Asetukset!$H$29,H130*60*8,H130*60*8*5)))</f>
        <v>0</v>
      </c>
      <c r="L131" s="147"/>
      <c r="M131" s="147"/>
      <c r="N131" s="147"/>
      <c r="O131" s="45">
        <f>IF(N130=Asetukset!$H$27,M130,IF(N130=Asetukset!$H$28,M130*60,IF(N130=Asetukset!$H$29,M130*60*8,M130*60*8*5)))</f>
        <v>0</v>
      </c>
      <c r="Q131" s="147"/>
      <c r="R131" s="147"/>
      <c r="S131" s="147"/>
      <c r="T131" s="45">
        <f>IF(S130=Asetukset!$H$27,R130,IF(S130=Asetukset!$H$28,R130*60,IF(S130=Asetukset!$H$29,R130*60*8,R130*60*8*5)))</f>
        <v>0</v>
      </c>
      <c r="V131" s="147"/>
      <c r="W131" s="147"/>
      <c r="X131" s="147"/>
      <c r="Y131" s="45">
        <f>IF(X130=Asetukset!$H$27,W130,IF(X130=Asetukset!$H$28,W130*60,IF(X130=Asetukset!$H$29,W130*60*8,W130*60*8*5)))</f>
        <v>0</v>
      </c>
      <c r="AA131" s="147"/>
      <c r="AB131" s="147"/>
      <c r="AC131" s="147"/>
      <c r="AD131" s="45">
        <f>IF(AC130=Asetukset!$H$27,AB130,IF(AC130=Asetukset!$H$28,AB130*60,IF(AC130=Asetukset!$H$29,AB130*60*8,AB130*60*8*5)))</f>
        <v>0</v>
      </c>
      <c r="AF131" s="147"/>
      <c r="AG131" s="147"/>
      <c r="AH131" s="147"/>
      <c r="AI131" s="45">
        <f>IF(AH130=Asetukset!$H$27,AG130,IF(AH130=Asetukset!$H$28,AG130*60,IF(AH130=Asetukset!$H$29,AG130*60*8,AG130*60*8*5)))</f>
        <v>0</v>
      </c>
      <c r="AK131" s="147"/>
      <c r="AL131" s="147"/>
      <c r="AM131" s="147"/>
      <c r="AN131" s="45">
        <f>IF(AM130=Asetukset!$H$27,AL130,IF(AM130=Asetukset!$H$28,AL130*60,IF(AM130=Asetukset!$H$29,AL130*60*8,AL130*60*8*5)))</f>
        <v>0</v>
      </c>
      <c r="AP131" s="147"/>
      <c r="AQ131" s="147"/>
      <c r="AR131" s="147"/>
      <c r="AS131" s="45">
        <f>IF(AR130=Asetukset!$H$27,AQ130,IF(AR130=Asetukset!$H$28,AQ130*60,IF(AR130=Asetukset!$H$29,AQ130*60*8,AQ130*60*8*5)))</f>
        <v>0</v>
      </c>
      <c r="AU131" s="147"/>
      <c r="AV131" s="147"/>
      <c r="AW131" s="147"/>
      <c r="AX131" s="45">
        <f>IF(AW130=Asetukset!$H$27,AV130,IF(AW130=Asetukset!$H$28,AV130*60,IF(AW130=Asetukset!$H$29,AV130*60*8,AV130*60*8*5)))</f>
        <v>0</v>
      </c>
      <c r="AZ131" s="147"/>
      <c r="BA131" s="147"/>
      <c r="BB131" s="147"/>
      <c r="BC131" s="45">
        <f>IF(BB130=Asetukset!$H$27,BA130,IF(BB130=Asetukset!$H$28,BA130*60,IF(BB130=Asetukset!$H$29,BA130*60*8,BA130*60*8*5)))</f>
        <v>0</v>
      </c>
      <c r="BE131" s="147"/>
      <c r="BF131" s="147"/>
      <c r="BG131" s="147"/>
      <c r="BH131" s="45">
        <f>IF(BG130=Asetukset!$H$27,BF130,IF(BG130=Asetukset!$H$28,BF130*60,IF(BG130=Asetukset!$H$29,BF130*60*8,BF130*60*8*5)))</f>
        <v>0</v>
      </c>
      <c r="BJ131" s="147"/>
      <c r="BK131" s="147"/>
      <c r="BL131" s="147"/>
      <c r="BM131" s="45">
        <f>IF(BL130=Asetukset!$H$27,BK130,IF(BL130=Asetukset!$H$28,BK130*60,IF(BL130=Asetukset!$H$29,BK130*60*8,BK130*60*8*5)))</f>
        <v>0</v>
      </c>
      <c r="BO131" s="147"/>
      <c r="BP131" s="147"/>
      <c r="BQ131" s="147"/>
      <c r="BR131" s="45">
        <f>IF(BQ130=Asetukset!$H$27,BP130,IF(BQ130=Asetukset!$H$28,BP130*60,IF(BQ130=Asetukset!$H$29,BP130*60*8,BP130*60*8*5)))</f>
        <v>0</v>
      </c>
      <c r="BT131" s="147"/>
      <c r="BU131" s="147"/>
      <c r="BV131" s="147"/>
      <c r="BW131" s="45">
        <f>IF(BV130=Asetukset!$H$27,BU130,IF(BV130=Asetukset!$H$28,BU130*60,IF(BV130=Asetukset!$H$29,BU130*60*8,BU130*60*8*5)))</f>
        <v>0</v>
      </c>
      <c r="BY131" s="147"/>
      <c r="BZ131" s="147"/>
      <c r="CA131" s="147"/>
      <c r="CB131" s="45">
        <f>IF(CA130=Asetukset!$H$27,BZ130,IF(CA130=Asetukset!$H$28,BZ130*60,IF(CA130=Asetukset!$H$29,BZ130*60*8,BZ130*60*8*5)))</f>
        <v>0</v>
      </c>
      <c r="CD131" s="147"/>
      <c r="CE131" s="147"/>
      <c r="CF131" s="147"/>
      <c r="CG131" s="45">
        <f>IF(CF130=Asetukset!$H$27,CE130,IF(CF130=Asetukset!$H$28,CE130*60,IF(CF130=Asetukset!$H$29,CE130*60*8,CE130*60*8*5)))</f>
        <v>0</v>
      </c>
    </row>
    <row r="132" spans="7:85" x14ac:dyDescent="0.3">
      <c r="G132" s="147"/>
      <c r="H132" s="147"/>
      <c r="I132" s="147"/>
      <c r="L132" s="147"/>
      <c r="M132" s="147"/>
      <c r="N132" s="147"/>
      <c r="Q132" s="147"/>
      <c r="R132" s="147"/>
      <c r="S132" s="147"/>
      <c r="V132" s="147"/>
      <c r="W132" s="147"/>
      <c r="X132" s="147"/>
      <c r="AA132" s="147"/>
      <c r="AB132" s="147"/>
      <c r="AC132" s="147"/>
      <c r="AF132" s="147"/>
      <c r="AG132" s="147"/>
      <c r="AH132" s="147"/>
      <c r="AK132" s="147"/>
      <c r="AL132" s="147"/>
      <c r="AM132" s="147"/>
      <c r="AP132" s="147"/>
      <c r="AQ132" s="147"/>
      <c r="AR132" s="147"/>
      <c r="AU132" s="147"/>
      <c r="AV132" s="147"/>
      <c r="AW132" s="147"/>
      <c r="AZ132" s="147"/>
      <c r="BA132" s="147"/>
      <c r="BB132" s="147"/>
      <c r="BE132" s="147"/>
      <c r="BF132" s="147"/>
      <c r="BG132" s="147"/>
      <c r="BJ132" s="147"/>
      <c r="BK132" s="147"/>
      <c r="BL132" s="147"/>
      <c r="BO132" s="147"/>
      <c r="BP132" s="147"/>
      <c r="BQ132" s="147"/>
      <c r="BT132" s="147"/>
      <c r="BU132" s="147"/>
      <c r="BV132" s="147"/>
      <c r="BY132" s="147"/>
      <c r="BZ132" s="147"/>
      <c r="CA132" s="147"/>
      <c r="CD132" s="147"/>
      <c r="CE132" s="147"/>
      <c r="CF132" s="147"/>
    </row>
    <row r="133" spans="7:85" x14ac:dyDescent="0.3">
      <c r="G133" s="147"/>
      <c r="H133" s="147"/>
      <c r="I133" s="147"/>
      <c r="L133" s="147"/>
      <c r="M133" s="147"/>
      <c r="N133" s="147"/>
      <c r="Q133" s="147"/>
      <c r="R133" s="147"/>
      <c r="S133" s="147"/>
      <c r="V133" s="147"/>
      <c r="W133" s="147"/>
      <c r="X133" s="147"/>
      <c r="AA133" s="147"/>
      <c r="AB133" s="147"/>
      <c r="AC133" s="147"/>
      <c r="AF133" s="147"/>
      <c r="AG133" s="147"/>
      <c r="AH133" s="147"/>
      <c r="AK133" s="147"/>
      <c r="AL133" s="147"/>
      <c r="AM133" s="147"/>
      <c r="AP133" s="147"/>
      <c r="AQ133" s="147"/>
      <c r="AR133" s="147"/>
      <c r="AU133" s="147"/>
      <c r="AV133" s="147"/>
      <c r="AW133" s="147"/>
      <c r="AZ133" s="147"/>
      <c r="BA133" s="147"/>
      <c r="BB133" s="147"/>
      <c r="BE133" s="147"/>
      <c r="BF133" s="147"/>
      <c r="BG133" s="147"/>
      <c r="BJ133" s="147"/>
      <c r="BK133" s="147"/>
      <c r="BL133" s="147"/>
      <c r="BO133" s="147"/>
      <c r="BP133" s="147"/>
      <c r="BQ133" s="147"/>
      <c r="BT133" s="147"/>
      <c r="BU133" s="147"/>
      <c r="BV133" s="147"/>
      <c r="BY133" s="147"/>
      <c r="BZ133" s="147"/>
      <c r="CA133" s="147"/>
      <c r="CD133" s="147"/>
      <c r="CE133" s="147"/>
      <c r="CF133" s="147"/>
    </row>
    <row r="134" spans="7:85" x14ac:dyDescent="0.3">
      <c r="G134" s="147"/>
      <c r="H134" s="147"/>
      <c r="I134" s="147"/>
      <c r="L134" s="147"/>
      <c r="M134" s="147"/>
      <c r="N134" s="147"/>
      <c r="Q134" s="147"/>
      <c r="R134" s="147"/>
      <c r="S134" s="147"/>
      <c r="V134" s="147"/>
      <c r="W134" s="147"/>
      <c r="X134" s="147"/>
      <c r="AA134" s="147"/>
      <c r="AB134" s="147"/>
      <c r="AC134" s="147"/>
      <c r="AF134" s="147"/>
      <c r="AG134" s="147"/>
      <c r="AH134" s="147"/>
      <c r="AK134" s="147"/>
      <c r="AL134" s="147"/>
      <c r="AM134" s="147"/>
      <c r="AP134" s="147"/>
      <c r="AQ134" s="147"/>
      <c r="AR134" s="147"/>
      <c r="AU134" s="147"/>
      <c r="AV134" s="147"/>
      <c r="AW134" s="147"/>
      <c r="AZ134" s="147"/>
      <c r="BA134" s="147"/>
      <c r="BB134" s="147"/>
      <c r="BE134" s="147"/>
      <c r="BF134" s="147"/>
      <c r="BG134" s="147"/>
      <c r="BJ134" s="147"/>
      <c r="BK134" s="147"/>
      <c r="BL134" s="147"/>
      <c r="BO134" s="147"/>
      <c r="BP134" s="147"/>
      <c r="BQ134" s="147"/>
      <c r="BT134" s="147"/>
      <c r="BU134" s="147"/>
      <c r="BV134" s="147"/>
      <c r="BY134" s="147"/>
      <c r="BZ134" s="147"/>
      <c r="CA134" s="147"/>
      <c r="CD134" s="147"/>
      <c r="CE134" s="147"/>
      <c r="CF134" s="147"/>
    </row>
    <row r="135" spans="7:85" x14ac:dyDescent="0.3">
      <c r="G135" s="120"/>
      <c r="H135" s="120"/>
      <c r="I135" s="120"/>
      <c r="L135" s="120"/>
      <c r="M135" s="120"/>
      <c r="N135" s="120"/>
      <c r="Q135" s="120"/>
      <c r="R135" s="120"/>
      <c r="S135" s="120"/>
      <c r="V135" s="120"/>
      <c r="W135" s="120"/>
      <c r="X135" s="120"/>
      <c r="AA135" s="120"/>
      <c r="AB135" s="120"/>
      <c r="AC135" s="120"/>
      <c r="AF135" s="120"/>
      <c r="AG135" s="120"/>
      <c r="AH135" s="120"/>
      <c r="AK135" s="120"/>
      <c r="AL135" s="120"/>
      <c r="AM135" s="120"/>
      <c r="AP135" s="120"/>
      <c r="AQ135" s="120"/>
      <c r="AR135" s="120"/>
      <c r="AU135" s="120"/>
      <c r="AV135" s="120"/>
      <c r="AW135" s="120"/>
      <c r="AZ135" s="120"/>
      <c r="BA135" s="120"/>
      <c r="BB135" s="120"/>
      <c r="BE135" s="120"/>
      <c r="BF135" s="120"/>
      <c r="BG135" s="120"/>
      <c r="BJ135" s="120"/>
      <c r="BK135" s="120"/>
      <c r="BL135" s="120"/>
      <c r="BO135" s="120"/>
      <c r="BP135" s="120"/>
      <c r="BQ135" s="120"/>
      <c r="BT135" s="120"/>
      <c r="BU135" s="120"/>
      <c r="BV135" s="120"/>
      <c r="BY135" s="120"/>
      <c r="BZ135" s="120"/>
      <c r="CA135" s="120"/>
      <c r="CD135" s="120"/>
      <c r="CE135" s="120"/>
      <c r="CF135" s="120"/>
    </row>
    <row r="136" spans="7:85" x14ac:dyDescent="0.3">
      <c r="G136" s="147" t="s">
        <v>44</v>
      </c>
      <c r="H136" s="147"/>
      <c r="I136" s="147"/>
      <c r="L136" s="147" t="s">
        <v>44</v>
      </c>
      <c r="M136" s="147"/>
      <c r="N136" s="147"/>
      <c r="Q136" s="147" t="s">
        <v>44</v>
      </c>
      <c r="R136" s="147"/>
      <c r="S136" s="147"/>
      <c r="V136" s="147" t="s">
        <v>44</v>
      </c>
      <c r="W136" s="147"/>
      <c r="X136" s="147"/>
      <c r="AA136" s="147" t="s">
        <v>44</v>
      </c>
      <c r="AB136" s="147"/>
      <c r="AC136" s="147"/>
      <c r="AF136" s="147" t="s">
        <v>44</v>
      </c>
      <c r="AG136" s="147"/>
      <c r="AH136" s="147"/>
      <c r="AK136" s="147" t="s">
        <v>44</v>
      </c>
      <c r="AL136" s="147"/>
      <c r="AM136" s="147"/>
      <c r="AP136" s="147" t="s">
        <v>44</v>
      </c>
      <c r="AQ136" s="147"/>
      <c r="AR136" s="147"/>
      <c r="AU136" s="147" t="s">
        <v>44</v>
      </c>
      <c r="AV136" s="147"/>
      <c r="AW136" s="147"/>
      <c r="AZ136" s="147" t="s">
        <v>44</v>
      </c>
      <c r="BA136" s="147"/>
      <c r="BB136" s="147"/>
      <c r="BE136" s="147" t="s">
        <v>44</v>
      </c>
      <c r="BF136" s="147"/>
      <c r="BG136" s="147"/>
      <c r="BJ136" s="147" t="s">
        <v>44</v>
      </c>
      <c r="BK136" s="147"/>
      <c r="BL136" s="147"/>
      <c r="BO136" s="147" t="s">
        <v>44</v>
      </c>
      <c r="BP136" s="147"/>
      <c r="BQ136" s="147"/>
      <c r="BT136" s="147" t="s">
        <v>44</v>
      </c>
      <c r="BU136" s="147"/>
      <c r="BV136" s="147"/>
      <c r="BY136" s="147" t="s">
        <v>44</v>
      </c>
      <c r="BZ136" s="147"/>
      <c r="CA136" s="147"/>
      <c r="CD136" s="147" t="s">
        <v>44</v>
      </c>
      <c r="CE136" s="147"/>
      <c r="CF136" s="147"/>
    </row>
    <row r="137" spans="7:85" ht="14" customHeight="1" x14ac:dyDescent="0.3">
      <c r="G137" s="147"/>
      <c r="H137" s="147"/>
      <c r="I137" s="147"/>
      <c r="L137" s="147"/>
      <c r="M137" s="147"/>
      <c r="N137" s="147"/>
      <c r="Q137" s="147"/>
      <c r="R137" s="147"/>
      <c r="S137" s="147"/>
      <c r="V137" s="147"/>
      <c r="W137" s="147"/>
      <c r="X137" s="147"/>
      <c r="AA137" s="147"/>
      <c r="AB137" s="147"/>
      <c r="AC137" s="147"/>
      <c r="AF137" s="147"/>
      <c r="AG137" s="147"/>
      <c r="AH137" s="147"/>
      <c r="AK137" s="147"/>
      <c r="AL137" s="147"/>
      <c r="AM137" s="147"/>
      <c r="AP137" s="147"/>
      <c r="AQ137" s="147"/>
      <c r="AR137" s="147"/>
      <c r="AU137" s="147"/>
      <c r="AV137" s="147"/>
      <c r="AW137" s="147"/>
      <c r="AZ137" s="147"/>
      <c r="BA137" s="147"/>
      <c r="BB137" s="147"/>
      <c r="BE137" s="147"/>
      <c r="BF137" s="147"/>
      <c r="BG137" s="147"/>
      <c r="BJ137" s="147"/>
      <c r="BK137" s="147"/>
      <c r="BL137" s="147"/>
      <c r="BO137" s="147"/>
      <c r="BP137" s="147"/>
      <c r="BQ137" s="147"/>
      <c r="BT137" s="147"/>
      <c r="BU137" s="147"/>
      <c r="BV137" s="147"/>
      <c r="BY137" s="147"/>
      <c r="BZ137" s="147"/>
      <c r="CA137" s="147"/>
      <c r="CD137" s="147"/>
      <c r="CE137" s="147"/>
      <c r="CF137" s="147"/>
    </row>
    <row r="138" spans="7:85" x14ac:dyDescent="0.3">
      <c r="G138" s="147"/>
      <c r="H138" s="147"/>
      <c r="I138" s="147"/>
      <c r="L138" s="147"/>
      <c r="M138" s="147"/>
      <c r="N138" s="147"/>
      <c r="Q138" s="147"/>
      <c r="R138" s="147"/>
      <c r="S138" s="147"/>
      <c r="V138" s="147"/>
      <c r="W138" s="147"/>
      <c r="X138" s="147"/>
      <c r="AA138" s="147"/>
      <c r="AB138" s="147"/>
      <c r="AC138" s="147"/>
      <c r="AF138" s="147"/>
      <c r="AG138" s="147"/>
      <c r="AH138" s="147"/>
      <c r="AK138" s="147"/>
      <c r="AL138" s="147"/>
      <c r="AM138" s="147"/>
      <c r="AP138" s="147"/>
      <c r="AQ138" s="147"/>
      <c r="AR138" s="147"/>
      <c r="AU138" s="147"/>
      <c r="AV138" s="147"/>
      <c r="AW138" s="147"/>
      <c r="AZ138" s="147"/>
      <c r="BA138" s="147"/>
      <c r="BB138" s="147"/>
      <c r="BE138" s="147"/>
      <c r="BF138" s="147"/>
      <c r="BG138" s="147"/>
      <c r="BJ138" s="147"/>
      <c r="BK138" s="147"/>
      <c r="BL138" s="147"/>
      <c r="BO138" s="147"/>
      <c r="BP138" s="147"/>
      <c r="BQ138" s="147"/>
      <c r="BT138" s="147"/>
      <c r="BU138" s="147"/>
      <c r="BV138" s="147"/>
      <c r="BY138" s="147"/>
      <c r="BZ138" s="147"/>
      <c r="CA138" s="147"/>
      <c r="CD138" s="147"/>
      <c r="CE138" s="147"/>
      <c r="CF138" s="147"/>
    </row>
    <row r="139" spans="7:85" x14ac:dyDescent="0.3">
      <c r="G139" s="147"/>
      <c r="H139" s="147"/>
      <c r="I139" s="147"/>
      <c r="L139" s="147"/>
      <c r="M139" s="147"/>
      <c r="N139" s="147"/>
      <c r="Q139" s="147"/>
      <c r="R139" s="147"/>
      <c r="S139" s="147"/>
      <c r="V139" s="147"/>
      <c r="W139" s="147"/>
      <c r="X139" s="147"/>
      <c r="AA139" s="147"/>
      <c r="AB139" s="147"/>
      <c r="AC139" s="147"/>
      <c r="AF139" s="147"/>
      <c r="AG139" s="147"/>
      <c r="AH139" s="147"/>
      <c r="AK139" s="147"/>
      <c r="AL139" s="147"/>
      <c r="AM139" s="147"/>
      <c r="AP139" s="147"/>
      <c r="AQ139" s="147"/>
      <c r="AR139" s="147"/>
      <c r="AU139" s="147"/>
      <c r="AV139" s="147"/>
      <c r="AW139" s="147"/>
      <c r="AZ139" s="147"/>
      <c r="BA139" s="147"/>
      <c r="BB139" s="147"/>
      <c r="BE139" s="147"/>
      <c r="BF139" s="147"/>
      <c r="BG139" s="147"/>
      <c r="BJ139" s="147"/>
      <c r="BK139" s="147"/>
      <c r="BL139" s="147"/>
      <c r="BO139" s="147"/>
      <c r="BP139" s="147"/>
      <c r="BQ139" s="147"/>
      <c r="BT139" s="147"/>
      <c r="BU139" s="147"/>
      <c r="BV139" s="147"/>
      <c r="BY139" s="147"/>
      <c r="BZ139" s="147"/>
      <c r="CA139" s="147"/>
      <c r="CD139" s="147"/>
      <c r="CE139" s="147"/>
      <c r="CF139" s="147"/>
    </row>
    <row r="140" spans="7:85" ht="14" customHeight="1" x14ac:dyDescent="0.3">
      <c r="G140" s="147"/>
      <c r="H140" s="147"/>
      <c r="I140" s="147"/>
      <c r="L140" s="147"/>
      <c r="M140" s="147"/>
      <c r="N140" s="147"/>
      <c r="Q140" s="147"/>
      <c r="R140" s="147"/>
      <c r="S140" s="147"/>
      <c r="V140" s="147"/>
      <c r="W140" s="147"/>
      <c r="X140" s="147"/>
      <c r="AA140" s="147"/>
      <c r="AB140" s="147"/>
      <c r="AC140" s="147"/>
      <c r="AF140" s="147"/>
      <c r="AG140" s="147"/>
      <c r="AH140" s="147"/>
      <c r="AK140" s="147"/>
      <c r="AL140" s="147"/>
      <c r="AM140" s="147"/>
      <c r="AP140" s="147"/>
      <c r="AQ140" s="147"/>
      <c r="AR140" s="147"/>
      <c r="AU140" s="147"/>
      <c r="AV140" s="147"/>
      <c r="AW140" s="147"/>
      <c r="AZ140" s="147"/>
      <c r="BA140" s="147"/>
      <c r="BB140" s="147"/>
      <c r="BE140" s="147"/>
      <c r="BF140" s="147"/>
      <c r="BG140" s="147"/>
      <c r="BJ140" s="147"/>
      <c r="BK140" s="147"/>
      <c r="BL140" s="147"/>
      <c r="BO140" s="147"/>
      <c r="BP140" s="147"/>
      <c r="BQ140" s="147"/>
      <c r="BT140" s="147"/>
      <c r="BU140" s="147"/>
      <c r="BV140" s="147"/>
      <c r="BY140" s="147"/>
      <c r="BZ140" s="147"/>
      <c r="CA140" s="147"/>
      <c r="CD140" s="147"/>
      <c r="CE140" s="147"/>
      <c r="CF140" s="147"/>
    </row>
    <row r="141" spans="7:85" x14ac:dyDescent="0.3">
      <c r="G141" s="147"/>
      <c r="H141" s="147"/>
      <c r="I141" s="147"/>
      <c r="L141" s="147"/>
      <c r="M141" s="147"/>
      <c r="N141" s="147"/>
      <c r="Q141" s="147"/>
      <c r="R141" s="147"/>
      <c r="S141" s="147"/>
      <c r="V141" s="147"/>
      <c r="W141" s="147"/>
      <c r="X141" s="147"/>
      <c r="AA141" s="147"/>
      <c r="AB141" s="147"/>
      <c r="AC141" s="147"/>
      <c r="AF141" s="147"/>
      <c r="AG141" s="147"/>
      <c r="AH141" s="147"/>
      <c r="AK141" s="147"/>
      <c r="AL141" s="147"/>
      <c r="AM141" s="147"/>
      <c r="AP141" s="147"/>
      <c r="AQ141" s="147"/>
      <c r="AR141" s="147"/>
      <c r="AU141" s="147"/>
      <c r="AV141" s="147"/>
      <c r="AW141" s="147"/>
      <c r="AZ141" s="147"/>
      <c r="BA141" s="147"/>
      <c r="BB141" s="147"/>
      <c r="BE141" s="147"/>
      <c r="BF141" s="147"/>
      <c r="BG141" s="147"/>
      <c r="BJ141" s="147"/>
      <c r="BK141" s="147"/>
      <c r="BL141" s="147"/>
      <c r="BO141" s="147"/>
      <c r="BP141" s="147"/>
      <c r="BQ141" s="147"/>
      <c r="BT141" s="147"/>
      <c r="BU141" s="147"/>
      <c r="BV141" s="147"/>
      <c r="BY141" s="147"/>
      <c r="BZ141" s="147"/>
      <c r="CA141" s="147"/>
      <c r="CD141" s="147"/>
      <c r="CE141" s="147"/>
      <c r="CF141" s="147"/>
    </row>
    <row r="142" spans="7:85" x14ac:dyDescent="0.3">
      <c r="G142" s="147"/>
      <c r="H142" s="147"/>
      <c r="I142" s="147"/>
      <c r="J142" s="45">
        <f>IF(I141=Asetukset!$H$27,H141,IF(I141=Asetukset!$H$28,H141*60,IF(I141=Asetukset!$H$29,H141*60*8,H141*60*8*5)))</f>
        <v>0</v>
      </c>
      <c r="L142" s="147"/>
      <c r="M142" s="147"/>
      <c r="N142" s="147"/>
      <c r="O142" s="45">
        <f>IF(N141=Asetukset!$H$27,M141,IF(N141=Asetukset!$H$28,M141*60,IF(N141=Asetukset!$H$29,M141*60*8,M141*60*8*5)))</f>
        <v>0</v>
      </c>
      <c r="Q142" s="147"/>
      <c r="R142" s="147"/>
      <c r="S142" s="147"/>
      <c r="T142" s="45">
        <f>IF(S141=Asetukset!$H$27,R141,IF(S141=Asetukset!$H$28,R141*60,IF(S141=Asetukset!$H$29,R141*60*8,R141*60*8*5)))</f>
        <v>0</v>
      </c>
      <c r="V142" s="147"/>
      <c r="W142" s="147"/>
      <c r="X142" s="147"/>
      <c r="Y142" s="45">
        <f>IF(X141=Asetukset!$H$27,W141,IF(X141=Asetukset!$H$28,W141*60,IF(X141=Asetukset!$H$29,W141*60*8,W141*60*8*5)))</f>
        <v>0</v>
      </c>
      <c r="AA142" s="147"/>
      <c r="AB142" s="147"/>
      <c r="AC142" s="147"/>
      <c r="AD142" s="45">
        <f>IF(AC141=Asetukset!$H$27,AB141,IF(AC141=Asetukset!$H$28,AB141*60,IF(AC141=Asetukset!$H$29,AB141*60*8,AB141*60*8*5)))</f>
        <v>0</v>
      </c>
      <c r="AF142" s="147"/>
      <c r="AG142" s="147"/>
      <c r="AH142" s="147"/>
      <c r="AI142" s="45">
        <f>IF(AH141=Asetukset!$H$27,AG141,IF(AH141=Asetukset!$H$28,AG141*60,IF(AH141=Asetukset!$H$29,AG141*60*8,AG141*60*8*5)))</f>
        <v>0</v>
      </c>
      <c r="AK142" s="147"/>
      <c r="AL142" s="147"/>
      <c r="AM142" s="147"/>
      <c r="AN142" s="45">
        <f>IF(AM141=Asetukset!$H$27,AL141,IF(AM141=Asetukset!$H$28,AL141*60,IF(AM141=Asetukset!$H$29,AL141*60*8,AL141*60*8*5)))</f>
        <v>0</v>
      </c>
      <c r="AP142" s="147"/>
      <c r="AQ142" s="147"/>
      <c r="AR142" s="147"/>
      <c r="AS142" s="45">
        <f>IF(AR141=Asetukset!$H$27,AQ141,IF(AR141=Asetukset!$H$28,AQ141*60,IF(AR141=Asetukset!$H$29,AQ141*60*8,AQ141*60*8*5)))</f>
        <v>0</v>
      </c>
      <c r="AU142" s="147"/>
      <c r="AV142" s="147"/>
      <c r="AW142" s="147"/>
      <c r="AX142" s="45">
        <f>IF(AW141=Asetukset!$H$27,AV141,IF(AW141=Asetukset!$H$28,AV141*60,IF(AW141=Asetukset!$H$29,AV141*60*8,AV141*60*8*5)))</f>
        <v>0</v>
      </c>
      <c r="AZ142" s="147"/>
      <c r="BA142" s="147"/>
      <c r="BB142" s="147"/>
      <c r="BC142" s="45">
        <f>IF(BB141=Asetukset!$H$27,BA141,IF(BB141=Asetukset!$H$28,BA141*60,IF(BB141=Asetukset!$H$29,BA141*60*8,BA141*60*8*5)))</f>
        <v>0</v>
      </c>
      <c r="BE142" s="147"/>
      <c r="BF142" s="147"/>
      <c r="BG142" s="147"/>
      <c r="BH142" s="45">
        <f>IF(BG141=Asetukset!$H$27,BF141,IF(BG141=Asetukset!$H$28,BF141*60,IF(BG141=Asetukset!$H$29,BF141*60*8,BF141*60*8*5)))</f>
        <v>0</v>
      </c>
      <c r="BJ142" s="147"/>
      <c r="BK142" s="147"/>
      <c r="BL142" s="147"/>
      <c r="BM142" s="45">
        <f>IF(BL141=Asetukset!$H$27,BK141,IF(BL141=Asetukset!$H$28,BK141*60,IF(BL141=Asetukset!$H$29,BK141*60*8,BK141*60*8*5)))</f>
        <v>0</v>
      </c>
      <c r="BO142" s="147"/>
      <c r="BP142" s="147"/>
      <c r="BQ142" s="147"/>
      <c r="BR142" s="45">
        <f>IF(BQ141=Asetukset!$H$27,BP141,IF(BQ141=Asetukset!$H$28,BP141*60,IF(BQ141=Asetukset!$H$29,BP141*60*8,BP141*60*8*5)))</f>
        <v>0</v>
      </c>
      <c r="BT142" s="147"/>
      <c r="BU142" s="147"/>
      <c r="BV142" s="147"/>
      <c r="BW142" s="45">
        <f>IF(BV141=Asetukset!$H$27,BU141,IF(BV141=Asetukset!$H$28,BU141*60,IF(BV141=Asetukset!$H$29,BU141*60*8,BU141*60*8*5)))</f>
        <v>0</v>
      </c>
      <c r="BY142" s="147"/>
      <c r="BZ142" s="147"/>
      <c r="CA142" s="147"/>
      <c r="CB142" s="45">
        <f>IF(CA141=Asetukset!$H$27,BZ141,IF(CA141=Asetukset!$H$28,BZ141*60,IF(CA141=Asetukset!$H$29,BZ141*60*8,BZ141*60*8*5)))</f>
        <v>0</v>
      </c>
      <c r="CD142" s="147"/>
      <c r="CE142" s="147"/>
      <c r="CF142" s="147"/>
      <c r="CG142" s="45">
        <f>IF(CF141=Asetukset!$H$27,CE141,IF(CF141=Asetukset!$H$28,CE141*60,IF(CF141=Asetukset!$H$29,CE141*60*8,CE141*60*8*5)))</f>
        <v>0</v>
      </c>
    </row>
    <row r="143" spans="7:85" x14ac:dyDescent="0.3">
      <c r="G143" s="147"/>
      <c r="H143" s="147"/>
      <c r="I143" s="147"/>
      <c r="L143" s="147"/>
      <c r="M143" s="147"/>
      <c r="N143" s="147"/>
      <c r="Q143" s="147"/>
      <c r="R143" s="147"/>
      <c r="S143" s="147"/>
      <c r="V143" s="147"/>
      <c r="W143" s="147"/>
      <c r="X143" s="147"/>
      <c r="AA143" s="147"/>
      <c r="AB143" s="147"/>
      <c r="AC143" s="147"/>
      <c r="AF143" s="147"/>
      <c r="AG143" s="147"/>
      <c r="AH143" s="147"/>
      <c r="AK143" s="147"/>
      <c r="AL143" s="147"/>
      <c r="AM143" s="147"/>
      <c r="AP143" s="147"/>
      <c r="AQ143" s="147"/>
      <c r="AR143" s="147"/>
      <c r="AU143" s="147"/>
      <c r="AV143" s="147"/>
      <c r="AW143" s="147"/>
      <c r="AZ143" s="147"/>
      <c r="BA143" s="147"/>
      <c r="BB143" s="147"/>
      <c r="BE143" s="147"/>
      <c r="BF143" s="147"/>
      <c r="BG143" s="147"/>
      <c r="BJ143" s="147"/>
      <c r="BK143" s="147"/>
      <c r="BL143" s="147"/>
      <c r="BO143" s="147"/>
      <c r="BP143" s="147"/>
      <c r="BQ143" s="147"/>
      <c r="BT143" s="147"/>
      <c r="BU143" s="147"/>
      <c r="BV143" s="147"/>
      <c r="BY143" s="147"/>
      <c r="BZ143" s="147"/>
      <c r="CA143" s="147"/>
      <c r="CD143" s="147"/>
      <c r="CE143" s="147"/>
      <c r="CF143" s="147"/>
    </row>
    <row r="144" spans="7:85" x14ac:dyDescent="0.3">
      <c r="G144" s="147"/>
      <c r="H144" s="147"/>
      <c r="I144" s="147"/>
      <c r="L144" s="147"/>
      <c r="M144" s="147"/>
      <c r="N144" s="147"/>
      <c r="Q144" s="147"/>
      <c r="R144" s="147"/>
      <c r="S144" s="147"/>
      <c r="V144" s="147"/>
      <c r="W144" s="147"/>
      <c r="X144" s="147"/>
      <c r="AA144" s="147"/>
      <c r="AB144" s="147"/>
      <c r="AC144" s="147"/>
      <c r="AF144" s="147"/>
      <c r="AG144" s="147"/>
      <c r="AH144" s="147"/>
      <c r="AK144" s="147"/>
      <c r="AL144" s="147"/>
      <c r="AM144" s="147"/>
      <c r="AP144" s="147"/>
      <c r="AQ144" s="147"/>
      <c r="AR144" s="147"/>
      <c r="AU144" s="147"/>
      <c r="AV144" s="147"/>
      <c r="AW144" s="147"/>
      <c r="AZ144" s="147"/>
      <c r="BA144" s="147"/>
      <c r="BB144" s="147"/>
      <c r="BE144" s="147"/>
      <c r="BF144" s="147"/>
      <c r="BG144" s="147"/>
      <c r="BJ144" s="147"/>
      <c r="BK144" s="147"/>
      <c r="BL144" s="147"/>
      <c r="BO144" s="147"/>
      <c r="BP144" s="147"/>
      <c r="BQ144" s="147"/>
      <c r="BT144" s="147"/>
      <c r="BU144" s="147"/>
      <c r="BV144" s="147"/>
      <c r="BY144" s="147"/>
      <c r="BZ144" s="147"/>
      <c r="CA144" s="147"/>
      <c r="CD144" s="147"/>
      <c r="CE144" s="147"/>
      <c r="CF144" s="147"/>
    </row>
    <row r="145" spans="7:85" x14ac:dyDescent="0.3">
      <c r="G145" s="147"/>
      <c r="H145" s="147"/>
      <c r="I145" s="147"/>
      <c r="L145" s="147"/>
      <c r="M145" s="147"/>
      <c r="N145" s="147"/>
      <c r="Q145" s="147"/>
      <c r="R145" s="147"/>
      <c r="S145" s="147"/>
      <c r="V145" s="147"/>
      <c r="W145" s="147"/>
      <c r="X145" s="147"/>
      <c r="AA145" s="147"/>
      <c r="AB145" s="147"/>
      <c r="AC145" s="147"/>
      <c r="AF145" s="147"/>
      <c r="AG145" s="147"/>
      <c r="AH145" s="147"/>
      <c r="AK145" s="147"/>
      <c r="AL145" s="147"/>
      <c r="AM145" s="147"/>
      <c r="AP145" s="147"/>
      <c r="AQ145" s="147"/>
      <c r="AR145" s="147"/>
      <c r="AU145" s="147"/>
      <c r="AV145" s="147"/>
      <c r="AW145" s="147"/>
      <c r="AZ145" s="147"/>
      <c r="BA145" s="147"/>
      <c r="BB145" s="147"/>
      <c r="BE145" s="147"/>
      <c r="BF145" s="147"/>
      <c r="BG145" s="147"/>
      <c r="BJ145" s="147"/>
      <c r="BK145" s="147"/>
      <c r="BL145" s="147"/>
      <c r="BO145" s="147"/>
      <c r="BP145" s="147"/>
      <c r="BQ145" s="147"/>
      <c r="BT145" s="147"/>
      <c r="BU145" s="147"/>
      <c r="BV145" s="147"/>
      <c r="BY145" s="147"/>
      <c r="BZ145" s="147"/>
      <c r="CA145" s="147"/>
      <c r="CD145" s="147"/>
      <c r="CE145" s="147"/>
      <c r="CF145" s="147"/>
    </row>
    <row r="146" spans="7:85" x14ac:dyDescent="0.3">
      <c r="G146" s="120"/>
      <c r="H146" s="120"/>
      <c r="I146" s="120"/>
      <c r="L146" s="120"/>
      <c r="M146" s="120"/>
      <c r="N146" s="120"/>
      <c r="Q146" s="120"/>
      <c r="R146" s="120"/>
      <c r="S146" s="120"/>
      <c r="V146" s="120"/>
      <c r="W146" s="120"/>
      <c r="X146" s="120"/>
      <c r="AA146" s="120"/>
      <c r="AB146" s="120"/>
      <c r="AC146" s="120"/>
      <c r="AF146" s="120"/>
      <c r="AG146" s="120"/>
      <c r="AH146" s="120"/>
      <c r="AK146" s="120"/>
      <c r="AL146" s="120"/>
      <c r="AM146" s="120"/>
      <c r="AP146" s="120"/>
      <c r="AQ146" s="120"/>
      <c r="AR146" s="120"/>
      <c r="AU146" s="120"/>
      <c r="AV146" s="120"/>
      <c r="AW146" s="120"/>
      <c r="AZ146" s="120"/>
      <c r="BA146" s="120"/>
      <c r="BB146" s="120"/>
      <c r="BE146" s="120"/>
      <c r="BF146" s="120"/>
      <c r="BG146" s="120"/>
      <c r="BJ146" s="120"/>
      <c r="BK146" s="120"/>
      <c r="BL146" s="120"/>
      <c r="BO146" s="120"/>
      <c r="BP146" s="120"/>
      <c r="BQ146" s="120"/>
      <c r="BT146" s="120"/>
      <c r="BU146" s="120"/>
      <c r="BV146" s="120"/>
      <c r="BY146" s="120"/>
      <c r="BZ146" s="120"/>
      <c r="CA146" s="120"/>
      <c r="CD146" s="120"/>
      <c r="CE146" s="120"/>
      <c r="CF146" s="120"/>
    </row>
    <row r="147" spans="7:85" x14ac:dyDescent="0.3">
      <c r="G147" s="147" t="s">
        <v>44</v>
      </c>
      <c r="H147" s="147"/>
      <c r="I147" s="147"/>
      <c r="L147" s="147" t="s">
        <v>44</v>
      </c>
      <c r="M147" s="147"/>
      <c r="N147" s="147"/>
      <c r="Q147" s="147" t="s">
        <v>44</v>
      </c>
      <c r="R147" s="147"/>
      <c r="S147" s="147"/>
      <c r="V147" s="147" t="s">
        <v>44</v>
      </c>
      <c r="W147" s="147"/>
      <c r="X147" s="147"/>
      <c r="AA147" s="147" t="s">
        <v>44</v>
      </c>
      <c r="AB147" s="147"/>
      <c r="AC147" s="147"/>
      <c r="AF147" s="147" t="s">
        <v>44</v>
      </c>
      <c r="AG147" s="147"/>
      <c r="AH147" s="147"/>
      <c r="AK147" s="147" t="s">
        <v>44</v>
      </c>
      <c r="AL147" s="147"/>
      <c r="AM147" s="147"/>
      <c r="AP147" s="147" t="s">
        <v>44</v>
      </c>
      <c r="AQ147" s="147"/>
      <c r="AR147" s="147"/>
      <c r="AU147" s="147" t="s">
        <v>44</v>
      </c>
      <c r="AV147" s="147"/>
      <c r="AW147" s="147"/>
      <c r="AZ147" s="147" t="s">
        <v>44</v>
      </c>
      <c r="BA147" s="147"/>
      <c r="BB147" s="147"/>
      <c r="BE147" s="147" t="s">
        <v>44</v>
      </c>
      <c r="BF147" s="147"/>
      <c r="BG147" s="147"/>
      <c r="BJ147" s="147" t="s">
        <v>44</v>
      </c>
      <c r="BK147" s="147"/>
      <c r="BL147" s="147"/>
      <c r="BO147" s="147" t="s">
        <v>44</v>
      </c>
      <c r="BP147" s="147"/>
      <c r="BQ147" s="147"/>
      <c r="BT147" s="147" t="s">
        <v>44</v>
      </c>
      <c r="BU147" s="147"/>
      <c r="BV147" s="147"/>
      <c r="BY147" s="147" t="s">
        <v>44</v>
      </c>
      <c r="BZ147" s="147"/>
      <c r="CA147" s="147"/>
      <c r="CD147" s="147" t="s">
        <v>44</v>
      </c>
      <c r="CE147" s="147"/>
      <c r="CF147" s="147"/>
    </row>
    <row r="148" spans="7:85" ht="14" customHeight="1" x14ac:dyDescent="0.3">
      <c r="G148" s="147"/>
      <c r="H148" s="147"/>
      <c r="I148" s="147"/>
      <c r="L148" s="147"/>
      <c r="M148" s="147"/>
      <c r="N148" s="147"/>
      <c r="Q148" s="147"/>
      <c r="R148" s="147"/>
      <c r="S148" s="147"/>
      <c r="V148" s="147"/>
      <c r="W148" s="147"/>
      <c r="X148" s="147"/>
      <c r="AA148" s="147"/>
      <c r="AB148" s="147"/>
      <c r="AC148" s="147"/>
      <c r="AF148" s="147"/>
      <c r="AG148" s="147"/>
      <c r="AH148" s="147"/>
      <c r="AK148" s="147"/>
      <c r="AL148" s="147"/>
      <c r="AM148" s="147"/>
      <c r="AP148" s="147"/>
      <c r="AQ148" s="147"/>
      <c r="AR148" s="147"/>
      <c r="AU148" s="147"/>
      <c r="AV148" s="147"/>
      <c r="AW148" s="147"/>
      <c r="AZ148" s="147"/>
      <c r="BA148" s="147"/>
      <c r="BB148" s="147"/>
      <c r="BE148" s="147"/>
      <c r="BF148" s="147"/>
      <c r="BG148" s="147"/>
      <c r="BJ148" s="147"/>
      <c r="BK148" s="147"/>
      <c r="BL148" s="147"/>
      <c r="BO148" s="147"/>
      <c r="BP148" s="147"/>
      <c r="BQ148" s="147"/>
      <c r="BT148" s="147"/>
      <c r="BU148" s="147"/>
      <c r="BV148" s="147"/>
      <c r="BY148" s="147"/>
      <c r="BZ148" s="147"/>
      <c r="CA148" s="147"/>
      <c r="CD148" s="147"/>
      <c r="CE148" s="147"/>
      <c r="CF148" s="147"/>
    </row>
    <row r="149" spans="7:85" x14ac:dyDescent="0.3">
      <c r="G149" s="147"/>
      <c r="H149" s="147"/>
      <c r="I149" s="147"/>
      <c r="L149" s="147"/>
      <c r="M149" s="147"/>
      <c r="N149" s="147"/>
      <c r="Q149" s="147"/>
      <c r="R149" s="147"/>
      <c r="S149" s="147"/>
      <c r="V149" s="147"/>
      <c r="W149" s="147"/>
      <c r="X149" s="147"/>
      <c r="AA149" s="147"/>
      <c r="AB149" s="147"/>
      <c r="AC149" s="147"/>
      <c r="AF149" s="147"/>
      <c r="AG149" s="147"/>
      <c r="AH149" s="147"/>
      <c r="AK149" s="147"/>
      <c r="AL149" s="147"/>
      <c r="AM149" s="147"/>
      <c r="AP149" s="147"/>
      <c r="AQ149" s="147"/>
      <c r="AR149" s="147"/>
      <c r="AU149" s="147"/>
      <c r="AV149" s="147"/>
      <c r="AW149" s="147"/>
      <c r="AZ149" s="147"/>
      <c r="BA149" s="147"/>
      <c r="BB149" s="147"/>
      <c r="BE149" s="147"/>
      <c r="BF149" s="147"/>
      <c r="BG149" s="147"/>
      <c r="BJ149" s="147"/>
      <c r="BK149" s="147"/>
      <c r="BL149" s="147"/>
      <c r="BO149" s="147"/>
      <c r="BP149" s="147"/>
      <c r="BQ149" s="147"/>
      <c r="BT149" s="147"/>
      <c r="BU149" s="147"/>
      <c r="BV149" s="147"/>
      <c r="BY149" s="147"/>
      <c r="BZ149" s="147"/>
      <c r="CA149" s="147"/>
      <c r="CD149" s="147"/>
      <c r="CE149" s="147"/>
      <c r="CF149" s="147"/>
    </row>
    <row r="150" spans="7:85" x14ac:dyDescent="0.3">
      <c r="G150" s="147"/>
      <c r="H150" s="147"/>
      <c r="I150" s="147"/>
      <c r="L150" s="147"/>
      <c r="M150" s="147"/>
      <c r="N150" s="147"/>
      <c r="Q150" s="147"/>
      <c r="R150" s="147"/>
      <c r="S150" s="147"/>
      <c r="V150" s="147"/>
      <c r="W150" s="147"/>
      <c r="X150" s="147"/>
      <c r="AA150" s="147"/>
      <c r="AB150" s="147"/>
      <c r="AC150" s="147"/>
      <c r="AF150" s="147"/>
      <c r="AG150" s="147"/>
      <c r="AH150" s="147"/>
      <c r="AK150" s="147"/>
      <c r="AL150" s="147"/>
      <c r="AM150" s="147"/>
      <c r="AP150" s="147"/>
      <c r="AQ150" s="147"/>
      <c r="AR150" s="147"/>
      <c r="AU150" s="147"/>
      <c r="AV150" s="147"/>
      <c r="AW150" s="147"/>
      <c r="AZ150" s="147"/>
      <c r="BA150" s="147"/>
      <c r="BB150" s="147"/>
      <c r="BE150" s="147"/>
      <c r="BF150" s="147"/>
      <c r="BG150" s="147"/>
      <c r="BJ150" s="147"/>
      <c r="BK150" s="147"/>
      <c r="BL150" s="147"/>
      <c r="BO150" s="147"/>
      <c r="BP150" s="147"/>
      <c r="BQ150" s="147"/>
      <c r="BT150" s="147"/>
      <c r="BU150" s="147"/>
      <c r="BV150" s="147"/>
      <c r="BY150" s="147"/>
      <c r="BZ150" s="147"/>
      <c r="CA150" s="147"/>
      <c r="CD150" s="147"/>
      <c r="CE150" s="147"/>
      <c r="CF150" s="147"/>
    </row>
    <row r="151" spans="7:85" ht="14" customHeight="1" x14ac:dyDescent="0.3">
      <c r="G151" s="147"/>
      <c r="H151" s="147"/>
      <c r="I151" s="147"/>
      <c r="L151" s="147"/>
      <c r="M151" s="147"/>
      <c r="N151" s="147"/>
      <c r="Q151" s="147"/>
      <c r="R151" s="147"/>
      <c r="S151" s="147"/>
      <c r="V151" s="147"/>
      <c r="W151" s="147"/>
      <c r="X151" s="147"/>
      <c r="AA151" s="147"/>
      <c r="AB151" s="147"/>
      <c r="AC151" s="147"/>
      <c r="AF151" s="147"/>
      <c r="AG151" s="147"/>
      <c r="AH151" s="147"/>
      <c r="AK151" s="147"/>
      <c r="AL151" s="147"/>
      <c r="AM151" s="147"/>
      <c r="AP151" s="147"/>
      <c r="AQ151" s="147"/>
      <c r="AR151" s="147"/>
      <c r="AU151" s="147"/>
      <c r="AV151" s="147"/>
      <c r="AW151" s="147"/>
      <c r="AZ151" s="147"/>
      <c r="BA151" s="147"/>
      <c r="BB151" s="147"/>
      <c r="BD151" s="121"/>
      <c r="BE151" s="147"/>
      <c r="BF151" s="147"/>
      <c r="BG151" s="147"/>
      <c r="BJ151" s="147"/>
      <c r="BK151" s="147"/>
      <c r="BL151" s="147"/>
      <c r="BO151" s="147"/>
      <c r="BP151" s="147"/>
      <c r="BQ151" s="147"/>
      <c r="BT151" s="147"/>
      <c r="BU151" s="147"/>
      <c r="BV151" s="147"/>
      <c r="BY151" s="147"/>
      <c r="BZ151" s="147"/>
      <c r="CA151" s="147"/>
      <c r="CD151" s="147"/>
      <c r="CE151" s="147"/>
      <c r="CF151" s="147"/>
    </row>
    <row r="152" spans="7:85" x14ac:dyDescent="0.3">
      <c r="G152" s="147"/>
      <c r="H152" s="147"/>
      <c r="I152" s="147"/>
      <c r="L152" s="147"/>
      <c r="M152" s="147"/>
      <c r="N152" s="147"/>
      <c r="Q152" s="147"/>
      <c r="R152" s="147"/>
      <c r="S152" s="147"/>
      <c r="V152" s="147"/>
      <c r="W152" s="147"/>
      <c r="X152" s="147"/>
      <c r="AA152" s="147"/>
      <c r="AB152" s="147"/>
      <c r="AC152" s="147"/>
      <c r="AF152" s="147"/>
      <c r="AG152" s="147"/>
      <c r="AH152" s="147"/>
      <c r="AK152" s="147"/>
      <c r="AL152" s="147"/>
      <c r="AM152" s="147"/>
      <c r="AP152" s="147"/>
      <c r="AQ152" s="147"/>
      <c r="AR152" s="147"/>
      <c r="AU152" s="147"/>
      <c r="AV152" s="147"/>
      <c r="AW152" s="147"/>
      <c r="AZ152" s="147"/>
      <c r="BA152" s="147"/>
      <c r="BB152" s="147"/>
      <c r="BE152" s="147"/>
      <c r="BF152" s="147"/>
      <c r="BG152" s="147"/>
      <c r="BJ152" s="147"/>
      <c r="BK152" s="147"/>
      <c r="BL152" s="147"/>
      <c r="BO152" s="147"/>
      <c r="BP152" s="147"/>
      <c r="BQ152" s="147"/>
      <c r="BT152" s="147"/>
      <c r="BU152" s="147"/>
      <c r="BV152" s="147"/>
      <c r="BY152" s="147"/>
      <c r="BZ152" s="147"/>
      <c r="CA152" s="147"/>
      <c r="CD152" s="147"/>
      <c r="CE152" s="147"/>
      <c r="CF152" s="147"/>
    </row>
    <row r="153" spans="7:85" x14ac:dyDescent="0.3">
      <c r="G153" s="147"/>
      <c r="H153" s="147"/>
      <c r="I153" s="147"/>
      <c r="J153" s="45">
        <f>IF(I152=Asetukset!$H$27,H152,IF(I152=Asetukset!$H$28,H152*60,IF(I152=Asetukset!$H$29,H152*60*8,H152*60*8*5)))</f>
        <v>0</v>
      </c>
      <c r="L153" s="147"/>
      <c r="M153" s="147"/>
      <c r="N153" s="147"/>
      <c r="O153" s="45">
        <f>IF(N152=Asetukset!$H$27,M152,IF(N152=Asetukset!$H$28,M152*60,IF(N152=Asetukset!$H$29,M152*60*8,M152*60*8*5)))</f>
        <v>0</v>
      </c>
      <c r="Q153" s="147"/>
      <c r="R153" s="147"/>
      <c r="S153" s="147"/>
      <c r="T153" s="45">
        <f>IF(S152=Asetukset!$H$27,R152,IF(S152=Asetukset!$H$28,R152*60,IF(S152=Asetukset!$H$29,R152*60*8,R152*60*8*5)))</f>
        <v>0</v>
      </c>
      <c r="V153" s="147"/>
      <c r="W153" s="147"/>
      <c r="X153" s="147"/>
      <c r="Y153" s="45">
        <f>IF(X152=Asetukset!$H$27,W152,IF(X152=Asetukset!$H$28,W152*60,IF(X152=Asetukset!$H$29,W152*60*8,W152*60*8*5)))</f>
        <v>0</v>
      </c>
      <c r="AA153" s="147"/>
      <c r="AB153" s="147"/>
      <c r="AC153" s="147"/>
      <c r="AD153" s="45">
        <f>IF(AC152=Asetukset!$H$27,AB152,IF(AC152=Asetukset!$H$28,AB152*60,IF(AC152=Asetukset!$H$29,AB152*60*8,AB152*60*8*5)))</f>
        <v>0</v>
      </c>
      <c r="AF153" s="147"/>
      <c r="AG153" s="147"/>
      <c r="AH153" s="147"/>
      <c r="AI153" s="45">
        <f>IF(AH152=Asetukset!$H$27,AG152,IF(AH152=Asetukset!$H$28,AG152*60,IF(AH152=Asetukset!$H$29,AG152*60*8,AG152*60*8*5)))</f>
        <v>0</v>
      </c>
      <c r="AK153" s="147"/>
      <c r="AL153" s="147"/>
      <c r="AM153" s="147"/>
      <c r="AN153" s="45">
        <f>IF(AM152=Asetukset!$H$27,AL152,IF(AM152=Asetukset!$H$28,AL152*60,IF(AM152=Asetukset!$H$29,AL152*60*8,AL152*60*8*5)))</f>
        <v>0</v>
      </c>
      <c r="AP153" s="147"/>
      <c r="AQ153" s="147"/>
      <c r="AR153" s="147"/>
      <c r="AS153" s="45">
        <f>IF(AR152=Asetukset!$H$27,AQ152,IF(AR152=Asetukset!$H$28,AQ152*60,IF(AR152=Asetukset!$H$29,AQ152*60*8,AQ152*60*8*5)))</f>
        <v>0</v>
      </c>
      <c r="AU153" s="147"/>
      <c r="AV153" s="147"/>
      <c r="AW153" s="147"/>
      <c r="AX153" s="45">
        <f>IF(AW152=Asetukset!$H$27,AV152,IF(AW152=Asetukset!$H$28,AV152*60,IF(AW152=Asetukset!$H$29,AV152*60*8,AV152*60*8*5)))</f>
        <v>0</v>
      </c>
      <c r="AZ153" s="147"/>
      <c r="BA153" s="147"/>
      <c r="BB153" s="147"/>
      <c r="BC153" s="45">
        <f>IF(BB152=Asetukset!$H$27,BA152,IF(BB152=Asetukset!$H$28,BA152*60,IF(BB152=Asetukset!$H$29,BA152*60*8,BA152*60*8*5)))</f>
        <v>0</v>
      </c>
      <c r="BE153" s="147"/>
      <c r="BF153" s="147"/>
      <c r="BG153" s="147"/>
      <c r="BH153" s="45">
        <f>IF(BG152=Asetukset!$H$27,BF152,IF(BG152=Asetukset!$H$28,BF152*60,IF(BG152=Asetukset!$H$29,BF152*60*8,BF152*60*8*5)))</f>
        <v>0</v>
      </c>
      <c r="BJ153" s="147"/>
      <c r="BK153" s="147"/>
      <c r="BL153" s="147"/>
      <c r="BM153" s="45">
        <f>IF(BL152=Asetukset!$H$27,BK152,IF(BL152=Asetukset!$H$28,BK152*60,IF(BL152=Asetukset!$H$29,BK152*60*8,BK152*60*8*5)))</f>
        <v>0</v>
      </c>
      <c r="BO153" s="147"/>
      <c r="BP153" s="147"/>
      <c r="BQ153" s="147"/>
      <c r="BR153" s="45">
        <f>IF(BQ152=Asetukset!$H$27,BP152,IF(BQ152=Asetukset!$H$28,BP152*60,IF(BQ152=Asetukset!$H$29,BP152*60*8,BP152*60*8*5)))</f>
        <v>0</v>
      </c>
      <c r="BT153" s="147"/>
      <c r="BU153" s="147"/>
      <c r="BV153" s="147"/>
      <c r="BW153" s="45">
        <f>IF(BV152=Asetukset!$H$27,BU152,IF(BV152=Asetukset!$H$28,BU152*60,IF(BV152=Asetukset!$H$29,BU152*60*8,BU152*60*8*5)))</f>
        <v>0</v>
      </c>
      <c r="BY153" s="147"/>
      <c r="BZ153" s="147"/>
      <c r="CA153" s="147"/>
      <c r="CB153" s="45">
        <f>IF(CA152=Asetukset!$H$27,BZ152,IF(CA152=Asetukset!$H$28,BZ152*60,IF(CA152=Asetukset!$H$29,BZ152*60*8,BZ152*60*8*5)))</f>
        <v>0</v>
      </c>
      <c r="CD153" s="147"/>
      <c r="CE153" s="147"/>
      <c r="CF153" s="147"/>
      <c r="CG153" s="45">
        <f>IF(CF152=Asetukset!$H$27,CE152,IF(CF152=Asetukset!$H$28,CE152*60,IF(CF152=Asetukset!$H$29,CE152*60*8,CE152*60*8*5)))</f>
        <v>0</v>
      </c>
    </row>
    <row r="154" spans="7:85" x14ac:dyDescent="0.3">
      <c r="G154" s="147"/>
      <c r="H154" s="147"/>
      <c r="I154" s="147"/>
      <c r="L154" s="147"/>
      <c r="M154" s="147"/>
      <c r="N154" s="147"/>
      <c r="Q154" s="147"/>
      <c r="R154" s="147"/>
      <c r="S154" s="147"/>
      <c r="V154" s="147"/>
      <c r="W154" s="147"/>
      <c r="X154" s="147"/>
      <c r="AA154" s="147"/>
      <c r="AB154" s="147"/>
      <c r="AC154" s="147"/>
      <c r="AF154" s="147"/>
      <c r="AG154" s="147"/>
      <c r="AH154" s="147"/>
      <c r="AK154" s="147"/>
      <c r="AL154" s="147"/>
      <c r="AM154" s="147"/>
      <c r="AP154" s="147"/>
      <c r="AQ154" s="147"/>
      <c r="AR154" s="147"/>
      <c r="AU154" s="147"/>
      <c r="AV154" s="147"/>
      <c r="AW154" s="147"/>
      <c r="AZ154" s="147"/>
      <c r="BA154" s="147"/>
      <c r="BB154" s="147"/>
      <c r="BE154" s="147"/>
      <c r="BF154" s="147"/>
      <c r="BG154" s="147"/>
      <c r="BJ154" s="147"/>
      <c r="BK154" s="147"/>
      <c r="BL154" s="147"/>
      <c r="BO154" s="147"/>
      <c r="BP154" s="147"/>
      <c r="BQ154" s="147"/>
      <c r="BT154" s="147"/>
      <c r="BU154" s="147"/>
      <c r="BV154" s="147"/>
      <c r="BY154" s="147"/>
      <c r="BZ154" s="147"/>
      <c r="CA154" s="147"/>
      <c r="CD154" s="147"/>
      <c r="CE154" s="147"/>
      <c r="CF154" s="147"/>
    </row>
    <row r="155" spans="7:85" x14ac:dyDescent="0.3">
      <c r="G155" s="147"/>
      <c r="H155" s="147"/>
      <c r="I155" s="147"/>
      <c r="L155" s="147"/>
      <c r="M155" s="147"/>
      <c r="N155" s="147"/>
      <c r="Q155" s="147"/>
      <c r="R155" s="147"/>
      <c r="S155" s="147"/>
      <c r="V155" s="147"/>
      <c r="W155" s="147"/>
      <c r="X155" s="147"/>
      <c r="AA155" s="147"/>
      <c r="AB155" s="147"/>
      <c r="AC155" s="147"/>
      <c r="AF155" s="147"/>
      <c r="AG155" s="147"/>
      <c r="AH155" s="147"/>
      <c r="AK155" s="147"/>
      <c r="AL155" s="147"/>
      <c r="AM155" s="147"/>
      <c r="AP155" s="147"/>
      <c r="AQ155" s="147"/>
      <c r="AR155" s="147"/>
      <c r="AU155" s="147"/>
      <c r="AV155" s="147"/>
      <c r="AW155" s="147"/>
      <c r="AZ155" s="147"/>
      <c r="BA155" s="147"/>
      <c r="BB155" s="147"/>
      <c r="BE155" s="147"/>
      <c r="BF155" s="147"/>
      <c r="BG155" s="147"/>
      <c r="BJ155" s="147"/>
      <c r="BK155" s="147"/>
      <c r="BL155" s="147"/>
      <c r="BO155" s="147"/>
      <c r="BP155" s="147"/>
      <c r="BQ155" s="147"/>
      <c r="BT155" s="147"/>
      <c r="BU155" s="147"/>
      <c r="BV155" s="147"/>
      <c r="BY155" s="147"/>
      <c r="BZ155" s="147"/>
      <c r="CA155" s="147"/>
      <c r="CD155" s="147"/>
      <c r="CE155" s="147"/>
      <c r="CF155" s="147"/>
    </row>
    <row r="156" spans="7:85" x14ac:dyDescent="0.3">
      <c r="G156" s="147"/>
      <c r="H156" s="147"/>
      <c r="I156" s="147"/>
      <c r="L156" s="147"/>
      <c r="M156" s="147"/>
      <c r="N156" s="147"/>
      <c r="Q156" s="147"/>
      <c r="R156" s="147"/>
      <c r="S156" s="147"/>
      <c r="V156" s="147"/>
      <c r="W156" s="147"/>
      <c r="X156" s="147"/>
      <c r="AA156" s="147"/>
      <c r="AB156" s="147"/>
      <c r="AC156" s="147"/>
      <c r="AF156" s="147"/>
      <c r="AG156" s="147"/>
      <c r="AH156" s="147"/>
      <c r="AK156" s="147"/>
      <c r="AL156" s="147"/>
      <c r="AM156" s="147"/>
      <c r="AP156" s="147"/>
      <c r="AQ156" s="147"/>
      <c r="AR156" s="147"/>
      <c r="AU156" s="147"/>
      <c r="AV156" s="147"/>
      <c r="AW156" s="147"/>
      <c r="AZ156" s="147"/>
      <c r="BA156" s="147"/>
      <c r="BB156" s="147"/>
      <c r="BE156" s="147"/>
      <c r="BF156" s="147"/>
      <c r="BG156" s="147"/>
      <c r="BJ156" s="147"/>
      <c r="BK156" s="147"/>
      <c r="BL156" s="147"/>
      <c r="BO156" s="147"/>
      <c r="BP156" s="147"/>
      <c r="BQ156" s="147"/>
      <c r="BT156" s="147"/>
      <c r="BU156" s="147"/>
      <c r="BV156" s="147"/>
      <c r="BY156" s="147"/>
      <c r="BZ156" s="147"/>
      <c r="CA156" s="147"/>
      <c r="CD156" s="147"/>
      <c r="CE156" s="147"/>
      <c r="CF156" s="147"/>
    </row>
    <row r="157" spans="7:85" x14ac:dyDescent="0.3">
      <c r="G157" s="120"/>
      <c r="H157" s="120"/>
      <c r="I157" s="120"/>
      <c r="L157" s="120"/>
      <c r="M157" s="120"/>
      <c r="N157" s="120"/>
      <c r="Q157" s="120"/>
      <c r="R157" s="120"/>
      <c r="S157" s="120"/>
      <c r="V157" s="120"/>
      <c r="W157" s="120"/>
      <c r="X157" s="120"/>
      <c r="AA157" s="120"/>
      <c r="AB157" s="120"/>
      <c r="AC157" s="120"/>
      <c r="AF157" s="120"/>
      <c r="AG157" s="120"/>
      <c r="AH157" s="120"/>
      <c r="AK157" s="120"/>
      <c r="AL157" s="120"/>
      <c r="AM157" s="120"/>
      <c r="AP157" s="120"/>
      <c r="AQ157" s="120"/>
      <c r="AR157" s="120"/>
      <c r="AU157" s="120"/>
      <c r="AV157" s="120"/>
      <c r="AW157" s="120"/>
      <c r="AZ157" s="120"/>
      <c r="BA157" s="120"/>
      <c r="BB157" s="120"/>
      <c r="BE157" s="120"/>
      <c r="BF157" s="120"/>
      <c r="BG157" s="120"/>
      <c r="BJ157" s="120"/>
      <c r="BK157" s="120"/>
      <c r="BL157" s="120"/>
      <c r="BO157" s="120"/>
      <c r="BP157" s="120"/>
      <c r="BQ157" s="120"/>
      <c r="BT157" s="120"/>
      <c r="BU157" s="120"/>
      <c r="BV157" s="120"/>
      <c r="BY157" s="120"/>
      <c r="BZ157" s="120"/>
      <c r="CA157" s="120"/>
      <c r="CD157" s="120"/>
      <c r="CE157" s="120"/>
      <c r="CF157" s="120"/>
    </row>
    <row r="158" spans="7:85" x14ac:dyDescent="0.3">
      <c r="G158" s="147" t="s">
        <v>44</v>
      </c>
      <c r="H158" s="147"/>
      <c r="I158" s="147"/>
      <c r="L158" s="147" t="s">
        <v>44</v>
      </c>
      <c r="M158" s="147"/>
      <c r="N158" s="147"/>
      <c r="Q158" s="147" t="s">
        <v>44</v>
      </c>
      <c r="R158" s="147"/>
      <c r="S158" s="147"/>
      <c r="V158" s="147" t="s">
        <v>44</v>
      </c>
      <c r="W158" s="147"/>
      <c r="X158" s="147"/>
      <c r="AA158" s="147" t="s">
        <v>44</v>
      </c>
      <c r="AB158" s="147"/>
      <c r="AC158" s="147"/>
      <c r="AF158" s="147" t="s">
        <v>44</v>
      </c>
      <c r="AG158" s="147"/>
      <c r="AH158" s="147"/>
      <c r="AK158" s="147" t="s">
        <v>44</v>
      </c>
      <c r="AL158" s="147"/>
      <c r="AM158" s="147"/>
      <c r="AP158" s="147" t="s">
        <v>44</v>
      </c>
      <c r="AQ158" s="147"/>
      <c r="AR158" s="147"/>
      <c r="AU158" s="147" t="s">
        <v>44</v>
      </c>
      <c r="AV158" s="147"/>
      <c r="AW158" s="147"/>
      <c r="AZ158" s="147" t="s">
        <v>44</v>
      </c>
      <c r="BA158" s="147"/>
      <c r="BB158" s="147"/>
      <c r="BE158" s="147" t="s">
        <v>44</v>
      </c>
      <c r="BF158" s="147"/>
      <c r="BG158" s="147"/>
      <c r="BJ158" s="147" t="s">
        <v>44</v>
      </c>
      <c r="BK158" s="147"/>
      <c r="BL158" s="147"/>
      <c r="BO158" s="147" t="s">
        <v>44</v>
      </c>
      <c r="BP158" s="147"/>
      <c r="BQ158" s="147"/>
      <c r="BT158" s="147" t="s">
        <v>44</v>
      </c>
      <c r="BU158" s="147"/>
      <c r="BV158" s="147"/>
      <c r="BY158" s="147" t="s">
        <v>44</v>
      </c>
      <c r="BZ158" s="147"/>
      <c r="CA158" s="147"/>
      <c r="CD158" s="147" t="s">
        <v>44</v>
      </c>
      <c r="CE158" s="147"/>
      <c r="CF158" s="147"/>
    </row>
    <row r="159" spans="7:85" ht="14" customHeight="1" x14ac:dyDescent="0.3">
      <c r="G159" s="147"/>
      <c r="H159" s="147"/>
      <c r="I159" s="147"/>
      <c r="L159" s="147"/>
      <c r="M159" s="147"/>
      <c r="N159" s="147"/>
      <c r="Q159" s="147"/>
      <c r="R159" s="147"/>
      <c r="S159" s="147"/>
      <c r="V159" s="147"/>
      <c r="W159" s="147"/>
      <c r="X159" s="147"/>
      <c r="AA159" s="147"/>
      <c r="AB159" s="147"/>
      <c r="AC159" s="147"/>
      <c r="AF159" s="147"/>
      <c r="AG159" s="147"/>
      <c r="AH159" s="147"/>
      <c r="AK159" s="147"/>
      <c r="AL159" s="147"/>
      <c r="AM159" s="147"/>
      <c r="AP159" s="147"/>
      <c r="AQ159" s="147"/>
      <c r="AR159" s="147"/>
      <c r="AU159" s="147"/>
      <c r="AV159" s="147"/>
      <c r="AW159" s="147"/>
      <c r="AZ159" s="147"/>
      <c r="BA159" s="147"/>
      <c r="BB159" s="147"/>
      <c r="BE159" s="147"/>
      <c r="BF159" s="147"/>
      <c r="BG159" s="147"/>
      <c r="BJ159" s="147"/>
      <c r="BK159" s="147"/>
      <c r="BL159" s="147"/>
      <c r="BO159" s="147"/>
      <c r="BP159" s="147"/>
      <c r="BQ159" s="147"/>
      <c r="BT159" s="147"/>
      <c r="BU159" s="147"/>
      <c r="BV159" s="147"/>
      <c r="BY159" s="147"/>
      <c r="BZ159" s="147"/>
      <c r="CA159" s="147"/>
      <c r="CD159" s="147"/>
      <c r="CE159" s="147"/>
      <c r="CF159" s="147"/>
    </row>
    <row r="160" spans="7:85" x14ac:dyDescent="0.3">
      <c r="G160" s="147"/>
      <c r="H160" s="147"/>
      <c r="I160" s="147"/>
      <c r="L160" s="147"/>
      <c r="M160" s="147"/>
      <c r="N160" s="147"/>
      <c r="Q160" s="147"/>
      <c r="R160" s="147"/>
      <c r="S160" s="147"/>
      <c r="V160" s="147"/>
      <c r="W160" s="147"/>
      <c r="X160" s="147"/>
      <c r="AA160" s="147"/>
      <c r="AB160" s="147"/>
      <c r="AC160" s="147"/>
      <c r="AF160" s="147"/>
      <c r="AG160" s="147"/>
      <c r="AH160" s="147"/>
      <c r="AK160" s="147"/>
      <c r="AL160" s="147"/>
      <c r="AM160" s="147"/>
      <c r="AP160" s="147"/>
      <c r="AQ160" s="147"/>
      <c r="AR160" s="147"/>
      <c r="AU160" s="147"/>
      <c r="AV160" s="147"/>
      <c r="AW160" s="147"/>
      <c r="AZ160" s="147"/>
      <c r="BA160" s="147"/>
      <c r="BB160" s="147"/>
      <c r="BE160" s="147"/>
      <c r="BF160" s="147"/>
      <c r="BG160" s="147"/>
      <c r="BJ160" s="147"/>
      <c r="BK160" s="147"/>
      <c r="BL160" s="147"/>
      <c r="BO160" s="147"/>
      <c r="BP160" s="147"/>
      <c r="BQ160" s="147"/>
      <c r="BT160" s="147"/>
      <c r="BU160" s="147"/>
      <c r="BV160" s="147"/>
      <c r="BY160" s="147"/>
      <c r="BZ160" s="147"/>
      <c r="CA160" s="147"/>
      <c r="CD160" s="147"/>
      <c r="CE160" s="147"/>
      <c r="CF160" s="147"/>
    </row>
    <row r="161" spans="7:85" x14ac:dyDescent="0.3">
      <c r="G161" s="147"/>
      <c r="H161" s="147"/>
      <c r="I161" s="147"/>
      <c r="L161" s="147"/>
      <c r="M161" s="147"/>
      <c r="N161" s="147"/>
      <c r="Q161" s="147"/>
      <c r="R161" s="147"/>
      <c r="S161" s="147"/>
      <c r="V161" s="147"/>
      <c r="W161" s="147"/>
      <c r="X161" s="147"/>
      <c r="AA161" s="147"/>
      <c r="AB161" s="147"/>
      <c r="AC161" s="147"/>
      <c r="AF161" s="147"/>
      <c r="AG161" s="147"/>
      <c r="AH161" s="147"/>
      <c r="AK161" s="147"/>
      <c r="AL161" s="147"/>
      <c r="AM161" s="147"/>
      <c r="AP161" s="147"/>
      <c r="AQ161" s="147"/>
      <c r="AR161" s="147"/>
      <c r="AU161" s="147"/>
      <c r="AV161" s="147"/>
      <c r="AW161" s="147"/>
      <c r="AZ161" s="147"/>
      <c r="BA161" s="147"/>
      <c r="BB161" s="147"/>
      <c r="BE161" s="147"/>
      <c r="BF161" s="147"/>
      <c r="BG161" s="147"/>
      <c r="BJ161" s="147"/>
      <c r="BK161" s="147"/>
      <c r="BL161" s="147"/>
      <c r="BO161" s="147"/>
      <c r="BP161" s="147"/>
      <c r="BQ161" s="147"/>
      <c r="BT161" s="147"/>
      <c r="BU161" s="147"/>
      <c r="BV161" s="147"/>
      <c r="BY161" s="147"/>
      <c r="BZ161" s="147"/>
      <c r="CA161" s="147"/>
      <c r="CD161" s="147"/>
      <c r="CE161" s="147"/>
      <c r="CF161" s="147"/>
    </row>
    <row r="162" spans="7:85" ht="14" customHeight="1" x14ac:dyDescent="0.3">
      <c r="G162" s="147"/>
      <c r="H162" s="147"/>
      <c r="I162" s="147"/>
      <c r="L162" s="147"/>
      <c r="M162" s="147"/>
      <c r="N162" s="147"/>
      <c r="Q162" s="147"/>
      <c r="R162" s="147"/>
      <c r="S162" s="147"/>
      <c r="V162" s="147"/>
      <c r="W162" s="147"/>
      <c r="X162" s="147"/>
      <c r="AA162" s="147"/>
      <c r="AB162" s="147"/>
      <c r="AC162" s="147"/>
      <c r="AF162" s="147"/>
      <c r="AG162" s="147"/>
      <c r="AH162" s="147"/>
      <c r="AK162" s="147"/>
      <c r="AL162" s="147"/>
      <c r="AM162" s="147"/>
      <c r="AP162" s="147"/>
      <c r="AQ162" s="147"/>
      <c r="AR162" s="147"/>
      <c r="AU162" s="147"/>
      <c r="AV162" s="147"/>
      <c r="AW162" s="147"/>
      <c r="AZ162" s="147"/>
      <c r="BA162" s="147"/>
      <c r="BB162" s="147"/>
      <c r="BE162" s="147"/>
      <c r="BF162" s="147"/>
      <c r="BG162" s="147"/>
      <c r="BJ162" s="147"/>
      <c r="BK162" s="147"/>
      <c r="BL162" s="147"/>
      <c r="BO162" s="147"/>
      <c r="BP162" s="147"/>
      <c r="BQ162" s="147"/>
      <c r="BT162" s="147"/>
      <c r="BU162" s="147"/>
      <c r="BV162" s="147"/>
      <c r="BY162" s="147"/>
      <c r="BZ162" s="147"/>
      <c r="CA162" s="147"/>
      <c r="CD162" s="147"/>
      <c r="CE162" s="147"/>
      <c r="CF162" s="147"/>
    </row>
    <row r="163" spans="7:85" x14ac:dyDescent="0.3">
      <c r="G163" s="147"/>
      <c r="H163" s="147"/>
      <c r="I163" s="147"/>
      <c r="L163" s="147"/>
      <c r="M163" s="147"/>
      <c r="N163" s="147"/>
      <c r="Q163" s="147"/>
      <c r="R163" s="147"/>
      <c r="S163" s="147"/>
      <c r="V163" s="147"/>
      <c r="W163" s="147"/>
      <c r="X163" s="147"/>
      <c r="AA163" s="147"/>
      <c r="AB163" s="147"/>
      <c r="AC163" s="147"/>
      <c r="AF163" s="147"/>
      <c r="AG163" s="147"/>
      <c r="AH163" s="147"/>
      <c r="AK163" s="147"/>
      <c r="AL163" s="147"/>
      <c r="AM163" s="147"/>
      <c r="AP163" s="147"/>
      <c r="AQ163" s="147"/>
      <c r="AR163" s="147"/>
      <c r="AU163" s="147"/>
      <c r="AV163" s="147"/>
      <c r="AW163" s="147"/>
      <c r="AZ163" s="147"/>
      <c r="BA163" s="147"/>
      <c r="BB163" s="147"/>
      <c r="BE163" s="147"/>
      <c r="BF163" s="147"/>
      <c r="BG163" s="147"/>
      <c r="BJ163" s="147"/>
      <c r="BK163" s="147"/>
      <c r="BL163" s="147"/>
      <c r="BO163" s="147"/>
      <c r="BP163" s="147"/>
      <c r="BQ163" s="147"/>
      <c r="BT163" s="147"/>
      <c r="BU163" s="147"/>
      <c r="BV163" s="147"/>
      <c r="BY163" s="147"/>
      <c r="BZ163" s="147"/>
      <c r="CA163" s="147"/>
      <c r="CD163" s="147"/>
      <c r="CE163" s="147"/>
      <c r="CF163" s="147"/>
    </row>
    <row r="164" spans="7:85" x14ac:dyDescent="0.3">
      <c r="G164" s="147"/>
      <c r="H164" s="147"/>
      <c r="I164" s="147"/>
      <c r="J164" s="45">
        <f>IF(I163=Asetukset!$H$27,H163,IF(I163=Asetukset!$H$28,H163*60,IF(I163=Asetukset!$H$29,H163*60*8,H163*60*8*5)))</f>
        <v>0</v>
      </c>
      <c r="L164" s="147"/>
      <c r="M164" s="147"/>
      <c r="N164" s="147"/>
      <c r="O164" s="45">
        <f>IF(N163=Asetukset!$H$27,M163,IF(N163=Asetukset!$H$28,M163*60,IF(N163=Asetukset!$H$29,M163*60*8,M163*60*8*5)))</f>
        <v>0</v>
      </c>
      <c r="Q164" s="147"/>
      <c r="R164" s="147"/>
      <c r="S164" s="147"/>
      <c r="T164" s="45">
        <f>IF(S163=Asetukset!$H$27,R163,IF(S163=Asetukset!$H$28,R163*60,IF(S163=Asetukset!$H$29,R163*60*8,R163*60*8*5)))</f>
        <v>0</v>
      </c>
      <c r="V164" s="147"/>
      <c r="W164" s="147"/>
      <c r="X164" s="147"/>
      <c r="Y164" s="45">
        <f>IF(X163=Asetukset!$H$27,W163,IF(X163=Asetukset!$H$28,W163*60,IF(X163=Asetukset!$H$29,W163*60*8,W163*60*8*5)))</f>
        <v>0</v>
      </c>
      <c r="AA164" s="147"/>
      <c r="AB164" s="147"/>
      <c r="AC164" s="147"/>
      <c r="AD164" s="45">
        <f>IF(AC163=Asetukset!$H$27,AB163,IF(AC163=Asetukset!$H$28,AB163*60,IF(AC163=Asetukset!$H$29,AB163*60*8,AB163*60*8*5)))</f>
        <v>0</v>
      </c>
      <c r="AF164" s="147"/>
      <c r="AG164" s="147"/>
      <c r="AH164" s="147"/>
      <c r="AI164" s="45">
        <f>IF(AH163=Asetukset!$H$27,AG163,IF(AH163=Asetukset!$H$28,AG163*60,IF(AH163=Asetukset!$H$29,AG163*60*8,AG163*60*8*5)))</f>
        <v>0</v>
      </c>
      <c r="AK164" s="147"/>
      <c r="AL164" s="147"/>
      <c r="AM164" s="147"/>
      <c r="AN164" s="45">
        <f>IF(AM163=Asetukset!$H$27,AL163,IF(AM163=Asetukset!$H$28,AL163*60,IF(AM163=Asetukset!$H$29,AL163*60*8,AL163*60*8*5)))</f>
        <v>0</v>
      </c>
      <c r="AP164" s="147"/>
      <c r="AQ164" s="147"/>
      <c r="AR164" s="147"/>
      <c r="AS164" s="45">
        <f>IF(AR163=Asetukset!$H$27,AQ163,IF(AR163=Asetukset!$H$28,AQ163*60,IF(AR163=Asetukset!$H$29,AQ163*60*8,AQ163*60*8*5)))</f>
        <v>0</v>
      </c>
      <c r="AU164" s="147"/>
      <c r="AV164" s="147"/>
      <c r="AW164" s="147"/>
      <c r="AX164" s="45">
        <f>IF(AW163=Asetukset!$H$27,AV163,IF(AW163=Asetukset!$H$28,AV163*60,IF(AW163=Asetukset!$H$29,AV163*60*8,AV163*60*8*5)))</f>
        <v>0</v>
      </c>
      <c r="AZ164" s="147"/>
      <c r="BA164" s="147"/>
      <c r="BB164" s="147"/>
      <c r="BC164" s="45">
        <f>IF(BB163=Asetukset!$H$27,BA163,IF(BB163=Asetukset!$H$28,BA163*60,IF(BB163=Asetukset!$H$29,BA163*60*8,BA163*60*8*5)))</f>
        <v>0</v>
      </c>
      <c r="BE164" s="147"/>
      <c r="BF164" s="147"/>
      <c r="BG164" s="147"/>
      <c r="BH164" s="45">
        <f>IF(BG163=Asetukset!$H$27,BF163,IF(BG163=Asetukset!$H$28,BF163*60,IF(BG163=Asetukset!$H$29,BF163*60*8,BF163*60*8*5)))</f>
        <v>0</v>
      </c>
      <c r="BJ164" s="147"/>
      <c r="BK164" s="147"/>
      <c r="BL164" s="147"/>
      <c r="BM164" s="45">
        <f>IF(BL163=Asetukset!$H$27,BK163,IF(BL163=Asetukset!$H$28,BK163*60,IF(BL163=Asetukset!$H$29,BK163*60*8,BK163*60*8*5)))</f>
        <v>0</v>
      </c>
      <c r="BO164" s="147"/>
      <c r="BP164" s="147"/>
      <c r="BQ164" s="147"/>
      <c r="BR164" s="45">
        <f>IF(BQ163=Asetukset!$H$27,BP163,IF(BQ163=Asetukset!$H$28,BP163*60,IF(BQ163=Asetukset!$H$29,BP163*60*8,BP163*60*8*5)))</f>
        <v>0</v>
      </c>
      <c r="BT164" s="147"/>
      <c r="BU164" s="147"/>
      <c r="BV164" s="147"/>
      <c r="BW164" s="45">
        <f>IF(BV163=Asetukset!$H$27,BU163,IF(BV163=Asetukset!$H$28,BU163*60,IF(BV163=Asetukset!$H$29,BU163*60*8,BU163*60*8*5)))</f>
        <v>0</v>
      </c>
      <c r="BY164" s="147"/>
      <c r="BZ164" s="147"/>
      <c r="CA164" s="147"/>
      <c r="CB164" s="45">
        <f>IF(CA163=Asetukset!$H$27,BZ163,IF(CA163=Asetukset!$H$28,BZ163*60,IF(CA163=Asetukset!$H$29,BZ163*60*8,BZ163*60*8*5)))</f>
        <v>0</v>
      </c>
      <c r="CD164" s="147"/>
      <c r="CE164" s="147"/>
      <c r="CF164" s="147"/>
      <c r="CG164" s="45">
        <f>IF(CF163=Asetukset!$H$27,CE163,IF(CF163=Asetukset!$H$28,CE163*60,IF(CF163=Asetukset!$H$29,CE163*60*8,CE163*60*8*5)))</f>
        <v>0</v>
      </c>
    </row>
    <row r="165" spans="7:85" x14ac:dyDescent="0.3">
      <c r="G165" s="147"/>
      <c r="H165" s="147"/>
      <c r="I165" s="147"/>
      <c r="L165" s="147"/>
      <c r="M165" s="147"/>
      <c r="N165" s="147"/>
      <c r="Q165" s="147"/>
      <c r="R165" s="147"/>
      <c r="S165" s="147"/>
      <c r="V165" s="147"/>
      <c r="W165" s="147"/>
      <c r="X165" s="147"/>
      <c r="AA165" s="147"/>
      <c r="AB165" s="147"/>
      <c r="AC165" s="147"/>
      <c r="AF165" s="147"/>
      <c r="AG165" s="147"/>
      <c r="AH165" s="147"/>
      <c r="AK165" s="147"/>
      <c r="AL165" s="147"/>
      <c r="AM165" s="147"/>
      <c r="AP165" s="147"/>
      <c r="AQ165" s="147"/>
      <c r="AR165" s="147"/>
      <c r="AU165" s="147"/>
      <c r="AV165" s="147"/>
      <c r="AW165" s="147"/>
      <c r="AZ165" s="147"/>
      <c r="BA165" s="147"/>
      <c r="BB165" s="147"/>
      <c r="BE165" s="147"/>
      <c r="BF165" s="147"/>
      <c r="BG165" s="147"/>
      <c r="BJ165" s="147"/>
      <c r="BK165" s="147"/>
      <c r="BL165" s="147"/>
      <c r="BO165" s="147"/>
      <c r="BP165" s="147"/>
      <c r="BQ165" s="147"/>
      <c r="BT165" s="147"/>
      <c r="BU165" s="147"/>
      <c r="BV165" s="147"/>
      <c r="BY165" s="147"/>
      <c r="BZ165" s="147"/>
      <c r="CA165" s="147"/>
      <c r="CD165" s="147"/>
      <c r="CE165" s="147"/>
      <c r="CF165" s="147"/>
    </row>
    <row r="166" spans="7:85" x14ac:dyDescent="0.3">
      <c r="G166" s="147"/>
      <c r="H166" s="147"/>
      <c r="I166" s="147"/>
      <c r="L166" s="147"/>
      <c r="M166" s="147"/>
      <c r="N166" s="147"/>
      <c r="Q166" s="147"/>
      <c r="R166" s="147"/>
      <c r="S166" s="147"/>
      <c r="V166" s="147"/>
      <c r="W166" s="147"/>
      <c r="X166" s="147"/>
      <c r="AA166" s="147"/>
      <c r="AB166" s="147"/>
      <c r="AC166" s="147"/>
      <c r="AF166" s="147"/>
      <c r="AG166" s="147"/>
      <c r="AH166" s="147"/>
      <c r="AK166" s="147"/>
      <c r="AL166" s="147"/>
      <c r="AM166" s="147"/>
      <c r="AP166" s="147"/>
      <c r="AQ166" s="147"/>
      <c r="AR166" s="147"/>
      <c r="AU166" s="147"/>
      <c r="AV166" s="147"/>
      <c r="AW166" s="147"/>
      <c r="AZ166" s="147"/>
      <c r="BA166" s="147"/>
      <c r="BB166" s="147"/>
      <c r="BE166" s="147"/>
      <c r="BF166" s="147"/>
      <c r="BG166" s="147"/>
      <c r="BJ166" s="147"/>
      <c r="BK166" s="147"/>
      <c r="BL166" s="147"/>
      <c r="BO166" s="147"/>
      <c r="BP166" s="147"/>
      <c r="BQ166" s="147"/>
      <c r="BT166" s="147"/>
      <c r="BU166" s="147"/>
      <c r="BV166" s="147"/>
      <c r="BY166" s="147"/>
      <c r="BZ166" s="147"/>
      <c r="CA166" s="147"/>
      <c r="CD166" s="147"/>
      <c r="CE166" s="147"/>
      <c r="CF166" s="147"/>
    </row>
    <row r="167" spans="7:85" x14ac:dyDescent="0.3">
      <c r="G167" s="147"/>
      <c r="H167" s="147"/>
      <c r="I167" s="147"/>
      <c r="L167" s="147"/>
      <c r="M167" s="147"/>
      <c r="N167" s="147"/>
      <c r="Q167" s="147"/>
      <c r="R167" s="147"/>
      <c r="S167" s="147"/>
      <c r="V167" s="147"/>
      <c r="W167" s="147"/>
      <c r="X167" s="147"/>
      <c r="AA167" s="147"/>
      <c r="AB167" s="147"/>
      <c r="AC167" s="147"/>
      <c r="AF167" s="147"/>
      <c r="AG167" s="147"/>
      <c r="AH167" s="147"/>
      <c r="AK167" s="147"/>
      <c r="AL167" s="147"/>
      <c r="AM167" s="147"/>
      <c r="AP167" s="147"/>
      <c r="AQ167" s="147"/>
      <c r="AR167" s="147"/>
      <c r="AU167" s="147"/>
      <c r="AV167" s="147"/>
      <c r="AW167" s="147"/>
      <c r="AZ167" s="147"/>
      <c r="BA167" s="147"/>
      <c r="BB167" s="147"/>
      <c r="BE167" s="147"/>
      <c r="BF167" s="147"/>
      <c r="BG167" s="147"/>
      <c r="BJ167" s="147"/>
      <c r="BK167" s="147"/>
      <c r="BL167" s="147"/>
      <c r="BO167" s="147"/>
      <c r="BP167" s="147"/>
      <c r="BQ167" s="147"/>
      <c r="BT167" s="147"/>
      <c r="BU167" s="147"/>
      <c r="BV167" s="147"/>
      <c r="BY167" s="147"/>
      <c r="BZ167" s="147"/>
      <c r="CA167" s="147"/>
      <c r="CD167" s="147"/>
      <c r="CE167" s="147"/>
      <c r="CF167" s="147"/>
    </row>
    <row r="168" spans="7:85" x14ac:dyDescent="0.3">
      <c r="G168" s="120"/>
      <c r="H168" s="120"/>
      <c r="I168" s="120"/>
      <c r="L168" s="120"/>
      <c r="M168" s="120"/>
      <c r="N168" s="120"/>
      <c r="Q168" s="120"/>
      <c r="R168" s="120"/>
      <c r="S168" s="120"/>
      <c r="V168" s="120"/>
      <c r="W168" s="120"/>
      <c r="X168" s="120"/>
      <c r="AA168" s="120"/>
      <c r="AB168" s="120"/>
      <c r="AC168" s="120"/>
      <c r="AF168" s="120"/>
      <c r="AG168" s="120"/>
      <c r="AH168" s="120"/>
      <c r="AK168" s="120"/>
      <c r="AL168" s="120"/>
      <c r="AM168" s="120"/>
      <c r="AP168" s="120"/>
      <c r="AQ168" s="120"/>
      <c r="AR168" s="120"/>
      <c r="AU168" s="120"/>
      <c r="AV168" s="120"/>
      <c r="AW168" s="120"/>
      <c r="AZ168" s="120"/>
      <c r="BA168" s="120"/>
      <c r="BB168" s="120"/>
      <c r="BE168" s="120"/>
      <c r="BF168" s="120"/>
      <c r="BG168" s="120"/>
      <c r="BJ168" s="120"/>
      <c r="BK168" s="120"/>
      <c r="BL168" s="120"/>
      <c r="BO168" s="120"/>
      <c r="BP168" s="120"/>
      <c r="BQ168" s="120"/>
      <c r="BT168" s="120"/>
      <c r="BU168" s="120"/>
      <c r="BV168" s="120"/>
      <c r="BY168" s="120"/>
      <c r="BZ168" s="120"/>
      <c r="CA168" s="120"/>
      <c r="CD168" s="120"/>
      <c r="CE168" s="120"/>
      <c r="CF168" s="120"/>
    </row>
    <row r="169" spans="7:85" x14ac:dyDescent="0.3">
      <c r="G169" s="147" t="s">
        <v>44</v>
      </c>
      <c r="H169" s="147"/>
      <c r="I169" s="147"/>
      <c r="L169" s="147" t="s">
        <v>44</v>
      </c>
      <c r="M169" s="147"/>
      <c r="N169" s="147"/>
      <c r="Q169" s="147" t="s">
        <v>44</v>
      </c>
      <c r="R169" s="147"/>
      <c r="S169" s="147"/>
      <c r="V169" s="147" t="s">
        <v>44</v>
      </c>
      <c r="W169" s="147"/>
      <c r="X169" s="147"/>
      <c r="AA169" s="147" t="s">
        <v>44</v>
      </c>
      <c r="AB169" s="147"/>
      <c r="AC169" s="147"/>
      <c r="AF169" s="147" t="s">
        <v>44</v>
      </c>
      <c r="AG169" s="147"/>
      <c r="AH169" s="147"/>
      <c r="AK169" s="147" t="s">
        <v>44</v>
      </c>
      <c r="AL169" s="147"/>
      <c r="AM169" s="147"/>
      <c r="AP169" s="147" t="s">
        <v>44</v>
      </c>
      <c r="AQ169" s="147"/>
      <c r="AR169" s="147"/>
      <c r="AU169" s="147" t="s">
        <v>44</v>
      </c>
      <c r="AV169" s="147"/>
      <c r="AW169" s="147"/>
      <c r="AZ169" s="147" t="s">
        <v>44</v>
      </c>
      <c r="BA169" s="147"/>
      <c r="BB169" s="147"/>
      <c r="BE169" s="147" t="s">
        <v>44</v>
      </c>
      <c r="BF169" s="147"/>
      <c r="BG169" s="147"/>
      <c r="BJ169" s="147" t="s">
        <v>44</v>
      </c>
      <c r="BK169" s="147"/>
      <c r="BL169" s="147"/>
      <c r="BO169" s="147" t="s">
        <v>44</v>
      </c>
      <c r="BP169" s="147"/>
      <c r="BQ169" s="147"/>
      <c r="BT169" s="147" t="s">
        <v>44</v>
      </c>
      <c r="BU169" s="147"/>
      <c r="BV169" s="147"/>
      <c r="BY169" s="147" t="s">
        <v>44</v>
      </c>
      <c r="BZ169" s="147"/>
      <c r="CA169" s="147"/>
      <c r="CD169" s="147" t="s">
        <v>44</v>
      </c>
      <c r="CE169" s="147"/>
      <c r="CF169" s="147"/>
    </row>
    <row r="170" spans="7:85" ht="14" customHeight="1" x14ac:dyDescent="0.3">
      <c r="G170" s="147"/>
      <c r="H170" s="147"/>
      <c r="I170" s="147"/>
      <c r="L170" s="147"/>
      <c r="M170" s="147"/>
      <c r="N170" s="147"/>
      <c r="Q170" s="147"/>
      <c r="R170" s="147"/>
      <c r="S170" s="147"/>
      <c r="V170" s="147"/>
      <c r="W170" s="147"/>
      <c r="X170" s="147"/>
      <c r="AA170" s="147"/>
      <c r="AB170" s="147"/>
      <c r="AC170" s="147"/>
      <c r="AF170" s="147"/>
      <c r="AG170" s="147"/>
      <c r="AH170" s="147"/>
      <c r="AK170" s="147"/>
      <c r="AL170" s="147"/>
      <c r="AM170" s="147"/>
      <c r="AP170" s="147"/>
      <c r="AQ170" s="147"/>
      <c r="AR170" s="147"/>
      <c r="AU170" s="147"/>
      <c r="AV170" s="147"/>
      <c r="AW170" s="147"/>
      <c r="AZ170" s="147"/>
      <c r="BA170" s="147"/>
      <c r="BB170" s="147"/>
      <c r="BE170" s="147"/>
      <c r="BF170" s="147"/>
      <c r="BG170" s="147"/>
      <c r="BJ170" s="147"/>
      <c r="BK170" s="147"/>
      <c r="BL170" s="147"/>
      <c r="BO170" s="147"/>
      <c r="BP170" s="147"/>
      <c r="BQ170" s="147"/>
      <c r="BT170" s="147"/>
      <c r="BU170" s="147"/>
      <c r="BV170" s="147"/>
      <c r="BY170" s="147"/>
      <c r="BZ170" s="147"/>
      <c r="CA170" s="147"/>
      <c r="CD170" s="147"/>
      <c r="CE170" s="147"/>
      <c r="CF170" s="147"/>
    </row>
    <row r="171" spans="7:85" x14ac:dyDescent="0.3">
      <c r="G171" s="147"/>
      <c r="H171" s="147"/>
      <c r="I171" s="147"/>
      <c r="L171" s="147"/>
      <c r="M171" s="147"/>
      <c r="N171" s="147"/>
      <c r="Q171" s="147"/>
      <c r="R171" s="147"/>
      <c r="S171" s="147"/>
      <c r="V171" s="147"/>
      <c r="W171" s="147"/>
      <c r="X171" s="147"/>
      <c r="AA171" s="147"/>
      <c r="AB171" s="147"/>
      <c r="AC171" s="147"/>
      <c r="AF171" s="147"/>
      <c r="AG171" s="147"/>
      <c r="AH171" s="147"/>
      <c r="AK171" s="147"/>
      <c r="AL171" s="147"/>
      <c r="AM171" s="147"/>
      <c r="AP171" s="147"/>
      <c r="AQ171" s="147"/>
      <c r="AR171" s="147"/>
      <c r="AU171" s="147"/>
      <c r="AV171" s="147"/>
      <c r="AW171" s="147"/>
      <c r="AZ171" s="147"/>
      <c r="BA171" s="147"/>
      <c r="BB171" s="147"/>
      <c r="BE171" s="147"/>
      <c r="BF171" s="147"/>
      <c r="BG171" s="147"/>
      <c r="BJ171" s="147"/>
      <c r="BK171" s="147"/>
      <c r="BL171" s="147"/>
      <c r="BO171" s="147"/>
      <c r="BP171" s="147"/>
      <c r="BQ171" s="147"/>
      <c r="BT171" s="147"/>
      <c r="BU171" s="147"/>
      <c r="BV171" s="147"/>
      <c r="BY171" s="147"/>
      <c r="BZ171" s="147"/>
      <c r="CA171" s="147"/>
      <c r="CD171" s="147"/>
      <c r="CE171" s="147"/>
      <c r="CF171" s="147"/>
    </row>
    <row r="172" spans="7:85" x14ac:dyDescent="0.3">
      <c r="G172" s="147"/>
      <c r="H172" s="147"/>
      <c r="I172" s="147"/>
      <c r="L172" s="147"/>
      <c r="M172" s="147"/>
      <c r="N172" s="147"/>
      <c r="Q172" s="147"/>
      <c r="R172" s="147"/>
      <c r="S172" s="147"/>
      <c r="V172" s="147"/>
      <c r="W172" s="147"/>
      <c r="X172" s="147"/>
      <c r="AA172" s="147"/>
      <c r="AB172" s="147"/>
      <c r="AC172" s="147"/>
      <c r="AF172" s="147"/>
      <c r="AG172" s="147"/>
      <c r="AH172" s="147"/>
      <c r="AK172" s="147"/>
      <c r="AL172" s="147"/>
      <c r="AM172" s="147"/>
      <c r="AP172" s="147"/>
      <c r="AQ172" s="147"/>
      <c r="AR172" s="147"/>
      <c r="AU172" s="147"/>
      <c r="AV172" s="147"/>
      <c r="AW172" s="147"/>
      <c r="AZ172" s="147"/>
      <c r="BA172" s="147"/>
      <c r="BB172" s="147"/>
      <c r="BE172" s="147"/>
      <c r="BF172" s="147"/>
      <c r="BG172" s="147"/>
      <c r="BJ172" s="147"/>
      <c r="BK172" s="147"/>
      <c r="BL172" s="147"/>
      <c r="BO172" s="147"/>
      <c r="BP172" s="147"/>
      <c r="BQ172" s="147"/>
      <c r="BT172" s="147"/>
      <c r="BU172" s="147"/>
      <c r="BV172" s="147"/>
      <c r="BY172" s="147"/>
      <c r="BZ172" s="147"/>
      <c r="CA172" s="147"/>
      <c r="CD172" s="147"/>
      <c r="CE172" s="147"/>
      <c r="CF172" s="147"/>
    </row>
    <row r="173" spans="7:85" ht="14" customHeight="1" x14ac:dyDescent="0.3">
      <c r="G173" s="147"/>
      <c r="H173" s="147"/>
      <c r="I173" s="147"/>
      <c r="L173" s="147"/>
      <c r="M173" s="147"/>
      <c r="N173" s="147"/>
      <c r="Q173" s="147"/>
      <c r="R173" s="147"/>
      <c r="S173" s="147"/>
      <c r="V173" s="147"/>
      <c r="W173" s="147"/>
      <c r="X173" s="147"/>
      <c r="AA173" s="147"/>
      <c r="AB173" s="147"/>
      <c r="AC173" s="147"/>
      <c r="AF173" s="147"/>
      <c r="AG173" s="147"/>
      <c r="AH173" s="147"/>
      <c r="AK173" s="147"/>
      <c r="AL173" s="147"/>
      <c r="AM173" s="147"/>
      <c r="AP173" s="147"/>
      <c r="AQ173" s="147"/>
      <c r="AR173" s="147"/>
      <c r="AU173" s="147"/>
      <c r="AV173" s="147"/>
      <c r="AW173" s="147"/>
      <c r="AZ173" s="147"/>
      <c r="BA173" s="147"/>
      <c r="BB173" s="147"/>
      <c r="BE173" s="147"/>
      <c r="BF173" s="147"/>
      <c r="BG173" s="147"/>
      <c r="BJ173" s="147"/>
      <c r="BK173" s="147"/>
      <c r="BL173" s="147"/>
      <c r="BO173" s="147"/>
      <c r="BP173" s="147"/>
      <c r="BQ173" s="147"/>
      <c r="BT173" s="147"/>
      <c r="BU173" s="147"/>
      <c r="BV173" s="147"/>
      <c r="BY173" s="147"/>
      <c r="BZ173" s="147"/>
      <c r="CA173" s="147"/>
      <c r="CD173" s="147"/>
      <c r="CE173" s="147"/>
      <c r="CF173" s="147"/>
    </row>
    <row r="174" spans="7:85" x14ac:dyDescent="0.3">
      <c r="G174" s="147"/>
      <c r="H174" s="147"/>
      <c r="I174" s="147"/>
      <c r="L174" s="147"/>
      <c r="M174" s="147"/>
      <c r="N174" s="147"/>
      <c r="Q174" s="147"/>
      <c r="R174" s="147"/>
      <c r="S174" s="147"/>
      <c r="V174" s="147"/>
      <c r="W174" s="147"/>
      <c r="X174" s="147"/>
      <c r="AA174" s="147"/>
      <c r="AB174" s="147"/>
      <c r="AC174" s="147"/>
      <c r="AF174" s="147"/>
      <c r="AG174" s="147"/>
      <c r="AH174" s="147"/>
      <c r="AK174" s="147"/>
      <c r="AL174" s="147"/>
      <c r="AM174" s="147"/>
      <c r="AP174" s="147"/>
      <c r="AQ174" s="147"/>
      <c r="AR174" s="147"/>
      <c r="AU174" s="147"/>
      <c r="AV174" s="147"/>
      <c r="AW174" s="147"/>
      <c r="AZ174" s="147"/>
      <c r="BA174" s="147"/>
      <c r="BB174" s="147"/>
      <c r="BE174" s="147"/>
      <c r="BF174" s="147"/>
      <c r="BG174" s="147"/>
      <c r="BJ174" s="147"/>
      <c r="BK174" s="147"/>
      <c r="BL174" s="147"/>
      <c r="BO174" s="147"/>
      <c r="BP174" s="147"/>
      <c r="BQ174" s="147"/>
      <c r="BT174" s="147"/>
      <c r="BU174" s="147"/>
      <c r="BV174" s="147"/>
      <c r="BY174" s="147"/>
      <c r="BZ174" s="147"/>
      <c r="CA174" s="147"/>
      <c r="CD174" s="147"/>
      <c r="CE174" s="147"/>
      <c r="CF174" s="147"/>
    </row>
    <row r="175" spans="7:85" x14ac:dyDescent="0.3">
      <c r="G175" s="147"/>
      <c r="H175" s="147"/>
      <c r="I175" s="147"/>
      <c r="J175" s="45">
        <f>IF(I174=Asetukset!$H$27,H174,IF(I174=Asetukset!$H$28,H174*60,IF(I174=Asetukset!$H$29,H174*60*8,H174*60*8*5)))</f>
        <v>0</v>
      </c>
      <c r="L175" s="147"/>
      <c r="M175" s="147"/>
      <c r="N175" s="147"/>
      <c r="O175" s="45">
        <f>IF(N174=Asetukset!$H$27,M174,IF(N174=Asetukset!$H$28,M174*60,IF(N174=Asetukset!$H$29,M174*60*8,M174*60*8*5)))</f>
        <v>0</v>
      </c>
      <c r="Q175" s="147"/>
      <c r="R175" s="147"/>
      <c r="S175" s="147"/>
      <c r="T175" s="45">
        <f>IF(S174=Asetukset!$H$27,R174,IF(S174=Asetukset!$H$28,R174*60,IF(S174=Asetukset!$H$29,R174*60*8,R174*60*8*5)))</f>
        <v>0</v>
      </c>
      <c r="V175" s="147"/>
      <c r="W175" s="147"/>
      <c r="X175" s="147"/>
      <c r="Y175" s="45">
        <f>IF(X174=Asetukset!$H$27,W174,IF(X174=Asetukset!$H$28,W174*60,IF(X174=Asetukset!$H$29,W174*60*8,W174*60*8*5)))</f>
        <v>0</v>
      </c>
      <c r="AA175" s="147"/>
      <c r="AB175" s="147"/>
      <c r="AC175" s="147"/>
      <c r="AD175" s="45">
        <f>IF(AC174=Asetukset!$H$27,AB174,IF(AC174=Asetukset!$H$28,AB174*60,IF(AC174=Asetukset!$H$29,AB174*60*8,AB174*60*8*5)))</f>
        <v>0</v>
      </c>
      <c r="AF175" s="147"/>
      <c r="AG175" s="147"/>
      <c r="AH175" s="147"/>
      <c r="AI175" s="45">
        <f>IF(AH174=Asetukset!$H$27,AG174,IF(AH174=Asetukset!$H$28,AG174*60,IF(AH174=Asetukset!$H$29,AG174*60*8,AG174*60*8*5)))</f>
        <v>0</v>
      </c>
      <c r="AK175" s="147"/>
      <c r="AL175" s="147"/>
      <c r="AM175" s="147"/>
      <c r="AN175" s="45">
        <f>IF(AM174=Asetukset!$H$27,AL174,IF(AM174=Asetukset!$H$28,AL174*60,IF(AM174=Asetukset!$H$29,AL174*60*8,AL174*60*8*5)))</f>
        <v>0</v>
      </c>
      <c r="AP175" s="147"/>
      <c r="AQ175" s="147"/>
      <c r="AR175" s="147"/>
      <c r="AS175" s="45">
        <f>IF(AR174=Asetukset!$H$27,AQ174,IF(AR174=Asetukset!$H$28,AQ174*60,IF(AR174=Asetukset!$H$29,AQ174*60*8,AQ174*60*8*5)))</f>
        <v>0</v>
      </c>
      <c r="AU175" s="147"/>
      <c r="AV175" s="147"/>
      <c r="AW175" s="147"/>
      <c r="AX175" s="45">
        <f>IF(AW174=Asetukset!$H$27,AV174,IF(AW174=Asetukset!$H$28,AV174*60,IF(AW174=Asetukset!$H$29,AV174*60*8,AV174*60*8*5)))</f>
        <v>0</v>
      </c>
      <c r="AZ175" s="147"/>
      <c r="BA175" s="147"/>
      <c r="BB175" s="147"/>
      <c r="BC175" s="45">
        <f>IF(BB174=Asetukset!$H$27,BA174,IF(BB174=Asetukset!$H$28,BA174*60,IF(BB174=Asetukset!$H$29,BA174*60*8,BA174*60*8*5)))</f>
        <v>0</v>
      </c>
      <c r="BE175" s="147"/>
      <c r="BF175" s="147"/>
      <c r="BG175" s="147"/>
      <c r="BH175" s="45">
        <f>IF(BG174=Asetukset!$H$27,BF174,IF(BG174=Asetukset!$H$28,BF174*60,IF(BG174=Asetukset!$H$29,BF174*60*8,BF174*60*8*5)))</f>
        <v>0</v>
      </c>
      <c r="BJ175" s="147"/>
      <c r="BK175" s="147"/>
      <c r="BL175" s="147"/>
      <c r="BM175" s="45">
        <f>IF(BL174=Asetukset!$H$27,BK174,IF(BL174=Asetukset!$H$28,BK174*60,IF(BL174=Asetukset!$H$29,BK174*60*8,BK174*60*8*5)))</f>
        <v>0</v>
      </c>
      <c r="BO175" s="147"/>
      <c r="BP175" s="147"/>
      <c r="BQ175" s="147"/>
      <c r="BR175" s="45">
        <f>IF(BQ174=Asetukset!$H$27,BP174,IF(BQ174=Asetukset!$H$28,BP174*60,IF(BQ174=Asetukset!$H$29,BP174*60*8,BP174*60*8*5)))</f>
        <v>0</v>
      </c>
      <c r="BT175" s="147"/>
      <c r="BU175" s="147"/>
      <c r="BV175" s="147"/>
      <c r="BW175" s="45">
        <f>IF(BV174=Asetukset!$H$27,BU174,IF(BV174=Asetukset!$H$28,BU174*60,IF(BV174=Asetukset!$H$29,BU174*60*8,BU174*60*8*5)))</f>
        <v>0</v>
      </c>
      <c r="BY175" s="147"/>
      <c r="BZ175" s="147"/>
      <c r="CA175" s="147"/>
      <c r="CB175" s="45">
        <f>IF(CA174=Asetukset!$H$27,BZ174,IF(CA174=Asetukset!$H$28,BZ174*60,IF(CA174=Asetukset!$H$29,BZ174*60*8,BZ174*60*8*5)))</f>
        <v>0</v>
      </c>
      <c r="CD175" s="147"/>
      <c r="CE175" s="147"/>
      <c r="CF175" s="147"/>
      <c r="CG175" s="45">
        <f>IF(CF174=Asetukset!$H$27,CE174,IF(CF174=Asetukset!$H$28,CE174*60,IF(CF174=Asetukset!$H$29,CE174*60*8,CE174*60*8*5)))</f>
        <v>0</v>
      </c>
    </row>
    <row r="176" spans="7:85" x14ac:dyDescent="0.3">
      <c r="G176" s="147"/>
      <c r="H176" s="147"/>
      <c r="I176" s="147"/>
      <c r="L176" s="147"/>
      <c r="M176" s="147"/>
      <c r="N176" s="147"/>
      <c r="Q176" s="147"/>
      <c r="R176" s="147"/>
      <c r="S176" s="147"/>
      <c r="V176" s="147"/>
      <c r="W176" s="147"/>
      <c r="X176" s="147"/>
      <c r="AA176" s="147"/>
      <c r="AB176" s="147"/>
      <c r="AC176" s="147"/>
      <c r="AF176" s="147"/>
      <c r="AG176" s="147"/>
      <c r="AH176" s="147"/>
      <c r="AK176" s="147"/>
      <c r="AL176" s="147"/>
      <c r="AM176" s="147"/>
      <c r="AP176" s="147"/>
      <c r="AQ176" s="147"/>
      <c r="AR176" s="147"/>
      <c r="AU176" s="147"/>
      <c r="AV176" s="147"/>
      <c r="AW176" s="147"/>
      <c r="AZ176" s="147"/>
      <c r="BA176" s="147"/>
      <c r="BB176" s="147"/>
      <c r="BE176" s="147"/>
      <c r="BF176" s="147"/>
      <c r="BG176" s="147"/>
      <c r="BJ176" s="147"/>
      <c r="BK176" s="147"/>
      <c r="BL176" s="147"/>
      <c r="BO176" s="147"/>
      <c r="BP176" s="147"/>
      <c r="BQ176" s="147"/>
      <c r="BT176" s="147"/>
      <c r="BU176" s="147"/>
      <c r="BV176" s="147"/>
      <c r="BY176" s="147"/>
      <c r="BZ176" s="147"/>
      <c r="CA176" s="147"/>
      <c r="CD176" s="147"/>
      <c r="CE176" s="147"/>
      <c r="CF176" s="147"/>
    </row>
    <row r="177" spans="7:85" x14ac:dyDescent="0.3">
      <c r="G177" s="147"/>
      <c r="H177" s="147"/>
      <c r="I177" s="147"/>
      <c r="L177" s="147"/>
      <c r="M177" s="147"/>
      <c r="N177" s="147"/>
      <c r="Q177" s="147"/>
      <c r="R177" s="147"/>
      <c r="S177" s="147"/>
      <c r="V177" s="147"/>
      <c r="W177" s="147"/>
      <c r="X177" s="147"/>
      <c r="AA177" s="147"/>
      <c r="AB177" s="147"/>
      <c r="AC177" s="147"/>
      <c r="AF177" s="147"/>
      <c r="AG177" s="147"/>
      <c r="AH177" s="147"/>
      <c r="AK177" s="147"/>
      <c r="AL177" s="147"/>
      <c r="AM177" s="147"/>
      <c r="AP177" s="147"/>
      <c r="AQ177" s="147"/>
      <c r="AR177" s="147"/>
      <c r="AU177" s="147"/>
      <c r="AV177" s="147"/>
      <c r="AW177" s="147"/>
      <c r="AZ177" s="147"/>
      <c r="BA177" s="147"/>
      <c r="BB177" s="147"/>
      <c r="BE177" s="147"/>
      <c r="BF177" s="147"/>
      <c r="BG177" s="147"/>
      <c r="BJ177" s="147"/>
      <c r="BK177" s="147"/>
      <c r="BL177" s="147"/>
      <c r="BO177" s="147"/>
      <c r="BP177" s="147"/>
      <c r="BQ177" s="147"/>
      <c r="BT177" s="147"/>
      <c r="BU177" s="147"/>
      <c r="BV177" s="147"/>
      <c r="BY177" s="147"/>
      <c r="BZ177" s="147"/>
      <c r="CA177" s="147"/>
      <c r="CD177" s="147"/>
      <c r="CE177" s="147"/>
      <c r="CF177" s="147"/>
    </row>
    <row r="178" spans="7:85" x14ac:dyDescent="0.3">
      <c r="G178" s="147"/>
      <c r="H178" s="147"/>
      <c r="I178" s="147"/>
      <c r="L178" s="147"/>
      <c r="M178" s="147"/>
      <c r="N178" s="147"/>
      <c r="Q178" s="147"/>
      <c r="R178" s="147"/>
      <c r="S178" s="147"/>
      <c r="V178" s="147"/>
      <c r="W178" s="147"/>
      <c r="X178" s="147"/>
      <c r="AA178" s="147"/>
      <c r="AB178" s="147"/>
      <c r="AC178" s="147"/>
      <c r="AF178" s="147"/>
      <c r="AG178" s="147"/>
      <c r="AH178" s="147"/>
      <c r="AK178" s="147"/>
      <c r="AL178" s="147"/>
      <c r="AM178" s="147"/>
      <c r="AP178" s="147"/>
      <c r="AQ178" s="147"/>
      <c r="AR178" s="147"/>
      <c r="AU178" s="147"/>
      <c r="AV178" s="147"/>
      <c r="AW178" s="147"/>
      <c r="AZ178" s="147"/>
      <c r="BA178" s="147"/>
      <c r="BB178" s="147"/>
      <c r="BE178" s="147"/>
      <c r="BF178" s="147"/>
      <c r="BG178" s="147"/>
      <c r="BJ178" s="147"/>
      <c r="BK178" s="147"/>
      <c r="BL178" s="147"/>
      <c r="BO178" s="147"/>
      <c r="BP178" s="147"/>
      <c r="BQ178" s="147"/>
      <c r="BT178" s="147"/>
      <c r="BU178" s="147"/>
      <c r="BV178" s="147"/>
      <c r="BY178" s="147"/>
      <c r="BZ178" s="147"/>
      <c r="CA178" s="147"/>
      <c r="CD178" s="147"/>
      <c r="CE178" s="147"/>
      <c r="CF178" s="147"/>
    </row>
    <row r="179" spans="7:85" x14ac:dyDescent="0.3">
      <c r="G179" s="120"/>
      <c r="H179" s="120"/>
      <c r="I179" s="120"/>
      <c r="L179" s="120"/>
      <c r="M179" s="120"/>
      <c r="N179" s="120"/>
      <c r="Q179" s="120"/>
      <c r="R179" s="120"/>
      <c r="S179" s="120"/>
      <c r="V179" s="120"/>
      <c r="W179" s="120"/>
      <c r="X179" s="120"/>
      <c r="AA179" s="120"/>
      <c r="AB179" s="120"/>
      <c r="AC179" s="120"/>
      <c r="AF179" s="120"/>
      <c r="AG179" s="120"/>
      <c r="AH179" s="120"/>
      <c r="AK179" s="120"/>
      <c r="AL179" s="120"/>
      <c r="AM179" s="120"/>
      <c r="AP179" s="120"/>
      <c r="AQ179" s="120"/>
      <c r="AR179" s="120"/>
      <c r="AU179" s="120"/>
      <c r="AV179" s="120"/>
      <c r="AW179" s="120"/>
      <c r="AZ179" s="120"/>
      <c r="BA179" s="120"/>
      <c r="BB179" s="120"/>
      <c r="BE179" s="120"/>
      <c r="BF179" s="120"/>
      <c r="BG179" s="120"/>
      <c r="BJ179" s="120"/>
      <c r="BK179" s="120"/>
      <c r="BL179" s="120"/>
      <c r="BO179" s="120"/>
      <c r="BP179" s="120"/>
      <c r="BQ179" s="120"/>
      <c r="BT179" s="120"/>
      <c r="BU179" s="120"/>
      <c r="BV179" s="120"/>
      <c r="BY179" s="120"/>
      <c r="BZ179" s="120"/>
      <c r="CA179" s="120"/>
      <c r="CD179" s="120"/>
      <c r="CE179" s="120"/>
      <c r="CF179" s="120"/>
    </row>
    <row r="180" spans="7:85" x14ac:dyDescent="0.3">
      <c r="G180" s="147" t="s">
        <v>44</v>
      </c>
      <c r="H180" s="147"/>
      <c r="I180" s="147"/>
      <c r="L180" s="147" t="s">
        <v>44</v>
      </c>
      <c r="M180" s="147"/>
      <c r="N180" s="147"/>
      <c r="Q180" s="147" t="s">
        <v>44</v>
      </c>
      <c r="R180" s="147"/>
      <c r="S180" s="147"/>
      <c r="V180" s="147" t="s">
        <v>44</v>
      </c>
      <c r="W180" s="147"/>
      <c r="X180" s="147"/>
      <c r="AA180" s="147" t="s">
        <v>44</v>
      </c>
      <c r="AB180" s="147"/>
      <c r="AC180" s="147"/>
      <c r="AF180" s="147" t="s">
        <v>44</v>
      </c>
      <c r="AG180" s="147"/>
      <c r="AH180" s="147"/>
      <c r="AK180" s="147" t="s">
        <v>44</v>
      </c>
      <c r="AL180" s="147"/>
      <c r="AM180" s="147"/>
      <c r="AP180" s="147" t="s">
        <v>44</v>
      </c>
      <c r="AQ180" s="147"/>
      <c r="AR180" s="147"/>
      <c r="AU180" s="147" t="s">
        <v>44</v>
      </c>
      <c r="AV180" s="147"/>
      <c r="AW180" s="147"/>
      <c r="AZ180" s="147" t="s">
        <v>44</v>
      </c>
      <c r="BA180" s="147"/>
      <c r="BB180" s="147"/>
      <c r="BE180" s="147" t="s">
        <v>44</v>
      </c>
      <c r="BF180" s="147"/>
      <c r="BG180" s="147"/>
      <c r="BJ180" s="147" t="s">
        <v>44</v>
      </c>
      <c r="BK180" s="147"/>
      <c r="BL180" s="147"/>
      <c r="BO180" s="147" t="s">
        <v>44</v>
      </c>
      <c r="BP180" s="147"/>
      <c r="BQ180" s="147"/>
      <c r="BT180" s="147" t="s">
        <v>44</v>
      </c>
      <c r="BU180" s="147"/>
      <c r="BV180" s="147"/>
      <c r="BY180" s="147" t="s">
        <v>44</v>
      </c>
      <c r="BZ180" s="147"/>
      <c r="CA180" s="147"/>
      <c r="CD180" s="147" t="s">
        <v>44</v>
      </c>
      <c r="CE180" s="147"/>
      <c r="CF180" s="147"/>
    </row>
    <row r="181" spans="7:85" ht="14" customHeight="1" x14ac:dyDescent="0.3">
      <c r="G181" s="147"/>
      <c r="H181" s="147"/>
      <c r="I181" s="147"/>
      <c r="L181" s="147"/>
      <c r="M181" s="147"/>
      <c r="N181" s="147"/>
      <c r="Q181" s="147"/>
      <c r="R181" s="147"/>
      <c r="S181" s="147"/>
      <c r="V181" s="147"/>
      <c r="W181" s="147"/>
      <c r="X181" s="147"/>
      <c r="AA181" s="147"/>
      <c r="AB181" s="147"/>
      <c r="AC181" s="147"/>
      <c r="AF181" s="147"/>
      <c r="AG181" s="147"/>
      <c r="AH181" s="147"/>
      <c r="AK181" s="147"/>
      <c r="AL181" s="147"/>
      <c r="AM181" s="147"/>
      <c r="AP181" s="147"/>
      <c r="AQ181" s="147"/>
      <c r="AR181" s="147"/>
      <c r="AU181" s="147"/>
      <c r="AV181" s="147"/>
      <c r="AW181" s="147"/>
      <c r="AZ181" s="147"/>
      <c r="BA181" s="147"/>
      <c r="BB181" s="147"/>
      <c r="BE181" s="147"/>
      <c r="BF181" s="147"/>
      <c r="BG181" s="147"/>
      <c r="BJ181" s="147"/>
      <c r="BK181" s="147"/>
      <c r="BL181" s="147"/>
      <c r="BO181" s="147"/>
      <c r="BP181" s="147"/>
      <c r="BQ181" s="147"/>
      <c r="BT181" s="147"/>
      <c r="BU181" s="147"/>
      <c r="BV181" s="147"/>
      <c r="BY181" s="147"/>
      <c r="BZ181" s="147"/>
      <c r="CA181" s="147"/>
      <c r="CD181" s="147"/>
      <c r="CE181" s="147"/>
      <c r="CF181" s="147"/>
    </row>
    <row r="182" spans="7:85" x14ac:dyDescent="0.3">
      <c r="G182" s="147"/>
      <c r="H182" s="147"/>
      <c r="I182" s="147"/>
      <c r="L182" s="147"/>
      <c r="M182" s="147"/>
      <c r="N182" s="147"/>
      <c r="Q182" s="147"/>
      <c r="R182" s="147"/>
      <c r="S182" s="147"/>
      <c r="V182" s="147"/>
      <c r="W182" s="147"/>
      <c r="X182" s="147"/>
      <c r="AA182" s="147"/>
      <c r="AB182" s="147"/>
      <c r="AC182" s="147"/>
      <c r="AF182" s="147"/>
      <c r="AG182" s="147"/>
      <c r="AH182" s="147"/>
      <c r="AK182" s="147"/>
      <c r="AL182" s="147"/>
      <c r="AM182" s="147"/>
      <c r="AP182" s="147"/>
      <c r="AQ182" s="147"/>
      <c r="AR182" s="147"/>
      <c r="AU182" s="147"/>
      <c r="AV182" s="147"/>
      <c r="AW182" s="147"/>
      <c r="AZ182" s="147"/>
      <c r="BA182" s="147"/>
      <c r="BB182" s="147"/>
      <c r="BE182" s="147"/>
      <c r="BF182" s="147"/>
      <c r="BG182" s="147"/>
      <c r="BJ182" s="147"/>
      <c r="BK182" s="147"/>
      <c r="BL182" s="147"/>
      <c r="BO182" s="147"/>
      <c r="BP182" s="147"/>
      <c r="BQ182" s="147"/>
      <c r="BT182" s="147"/>
      <c r="BU182" s="147"/>
      <c r="BV182" s="147"/>
      <c r="BY182" s="147"/>
      <c r="BZ182" s="147"/>
      <c r="CA182" s="147"/>
      <c r="CD182" s="147"/>
      <c r="CE182" s="147"/>
      <c r="CF182" s="147"/>
    </row>
    <row r="183" spans="7:85" x14ac:dyDescent="0.3">
      <c r="G183" s="147"/>
      <c r="H183" s="147"/>
      <c r="I183" s="147"/>
      <c r="L183" s="147"/>
      <c r="M183" s="147"/>
      <c r="N183" s="147"/>
      <c r="Q183" s="147"/>
      <c r="R183" s="147"/>
      <c r="S183" s="147"/>
      <c r="V183" s="147"/>
      <c r="W183" s="147"/>
      <c r="X183" s="147"/>
      <c r="AA183" s="147"/>
      <c r="AB183" s="147"/>
      <c r="AC183" s="147"/>
      <c r="AF183" s="147"/>
      <c r="AG183" s="147"/>
      <c r="AH183" s="147"/>
      <c r="AK183" s="147"/>
      <c r="AL183" s="147"/>
      <c r="AM183" s="147"/>
      <c r="AP183" s="147"/>
      <c r="AQ183" s="147"/>
      <c r="AR183" s="147"/>
      <c r="AU183" s="147"/>
      <c r="AV183" s="147"/>
      <c r="AW183" s="147"/>
      <c r="AZ183" s="147"/>
      <c r="BA183" s="147"/>
      <c r="BB183" s="147"/>
      <c r="BE183" s="147"/>
      <c r="BF183" s="147"/>
      <c r="BG183" s="147"/>
      <c r="BJ183" s="147"/>
      <c r="BK183" s="147"/>
      <c r="BL183" s="147"/>
      <c r="BO183" s="147"/>
      <c r="BP183" s="147"/>
      <c r="BQ183" s="147"/>
      <c r="BT183" s="147"/>
      <c r="BU183" s="147"/>
      <c r="BV183" s="147"/>
      <c r="BY183" s="147"/>
      <c r="BZ183" s="147"/>
      <c r="CA183" s="147"/>
      <c r="CD183" s="147"/>
      <c r="CE183" s="147"/>
      <c r="CF183" s="147"/>
    </row>
    <row r="184" spans="7:85" ht="14" customHeight="1" x14ac:dyDescent="0.3">
      <c r="G184" s="147"/>
      <c r="H184" s="147"/>
      <c r="I184" s="147"/>
      <c r="L184" s="147"/>
      <c r="M184" s="147"/>
      <c r="N184" s="147"/>
      <c r="Q184" s="147"/>
      <c r="R184" s="147"/>
      <c r="S184" s="147"/>
      <c r="V184" s="147"/>
      <c r="W184" s="147"/>
      <c r="X184" s="147"/>
      <c r="AA184" s="147"/>
      <c r="AB184" s="147"/>
      <c r="AC184" s="147"/>
      <c r="AF184" s="147"/>
      <c r="AG184" s="147"/>
      <c r="AH184" s="147"/>
      <c r="AK184" s="147"/>
      <c r="AL184" s="147"/>
      <c r="AM184" s="147"/>
      <c r="AP184" s="147"/>
      <c r="AQ184" s="147"/>
      <c r="AR184" s="147"/>
      <c r="AU184" s="147"/>
      <c r="AV184" s="147"/>
      <c r="AW184" s="147"/>
      <c r="AZ184" s="147"/>
      <c r="BA184" s="147"/>
      <c r="BB184" s="147"/>
      <c r="BE184" s="147"/>
      <c r="BF184" s="147"/>
      <c r="BG184" s="147"/>
      <c r="BJ184" s="147"/>
      <c r="BK184" s="147"/>
      <c r="BL184" s="147"/>
      <c r="BO184" s="147"/>
      <c r="BP184" s="147"/>
      <c r="BQ184" s="147"/>
      <c r="BT184" s="147"/>
      <c r="BU184" s="147"/>
      <c r="BV184" s="147"/>
      <c r="BY184" s="147"/>
      <c r="BZ184" s="147"/>
      <c r="CA184" s="147"/>
      <c r="CD184" s="147"/>
      <c r="CE184" s="147"/>
      <c r="CF184" s="147"/>
    </row>
    <row r="185" spans="7:85" x14ac:dyDescent="0.3">
      <c r="G185" s="147"/>
      <c r="H185" s="147"/>
      <c r="I185" s="147"/>
      <c r="L185" s="147"/>
      <c r="M185" s="147"/>
      <c r="N185" s="147"/>
      <c r="Q185" s="147"/>
      <c r="R185" s="147"/>
      <c r="S185" s="147"/>
      <c r="V185" s="147"/>
      <c r="W185" s="147"/>
      <c r="X185" s="147"/>
      <c r="AA185" s="147"/>
      <c r="AB185" s="147"/>
      <c r="AC185" s="147"/>
      <c r="AF185" s="147"/>
      <c r="AG185" s="147"/>
      <c r="AH185" s="147"/>
      <c r="AK185" s="147"/>
      <c r="AL185" s="147"/>
      <c r="AM185" s="147"/>
      <c r="AP185" s="147"/>
      <c r="AQ185" s="147"/>
      <c r="AR185" s="147"/>
      <c r="AU185" s="147"/>
      <c r="AV185" s="147"/>
      <c r="AW185" s="147"/>
      <c r="AZ185" s="147"/>
      <c r="BA185" s="147"/>
      <c r="BB185" s="147"/>
      <c r="BE185" s="147"/>
      <c r="BF185" s="147"/>
      <c r="BG185" s="147"/>
      <c r="BJ185" s="147"/>
      <c r="BK185" s="147"/>
      <c r="BL185" s="147"/>
      <c r="BO185" s="147"/>
      <c r="BP185" s="147"/>
      <c r="BQ185" s="147"/>
      <c r="BT185" s="147"/>
      <c r="BU185" s="147"/>
      <c r="BV185" s="147"/>
      <c r="BY185" s="147"/>
      <c r="BZ185" s="147"/>
      <c r="CA185" s="147"/>
      <c r="CD185" s="147"/>
      <c r="CE185" s="147"/>
      <c r="CF185" s="147"/>
    </row>
    <row r="186" spans="7:85" x14ac:dyDescent="0.3">
      <c r="G186" s="147"/>
      <c r="H186" s="147"/>
      <c r="I186" s="147"/>
      <c r="J186" s="45">
        <f>IF(I185=Asetukset!$H$27,H185,IF(I185=Asetukset!$H$28,H185*60,IF(I185=Asetukset!$H$29,H185*60*8,H185*60*8*5)))</f>
        <v>0</v>
      </c>
      <c r="L186" s="147"/>
      <c r="M186" s="147"/>
      <c r="N186" s="147"/>
      <c r="O186" s="45">
        <f>IF(N185=Asetukset!$H$27,M185,IF(N185=Asetukset!$H$28,M185*60,IF(N185=Asetukset!$H$29,M185*60*8,M185*60*8*5)))</f>
        <v>0</v>
      </c>
      <c r="Q186" s="147"/>
      <c r="R186" s="147"/>
      <c r="S186" s="147"/>
      <c r="T186" s="45">
        <f>IF(S185=Asetukset!$H$27,R185,IF(S185=Asetukset!$H$28,R185*60,IF(S185=Asetukset!$H$29,R185*60*8,R185*60*8*5)))</f>
        <v>0</v>
      </c>
      <c r="V186" s="147"/>
      <c r="W186" s="147"/>
      <c r="X186" s="147"/>
      <c r="Y186" s="45">
        <f>IF(X185=Asetukset!$H$27,W185,IF(X185=Asetukset!$H$28,W185*60,IF(X185=Asetukset!$H$29,W185*60*8,W185*60*8*5)))</f>
        <v>0</v>
      </c>
      <c r="AA186" s="147"/>
      <c r="AB186" s="147"/>
      <c r="AC186" s="147"/>
      <c r="AD186" s="45">
        <f>IF(AC185=Asetukset!$H$27,AB185,IF(AC185=Asetukset!$H$28,AB185*60,IF(AC185=Asetukset!$H$29,AB185*60*8,AB185*60*8*5)))</f>
        <v>0</v>
      </c>
      <c r="AF186" s="147"/>
      <c r="AG186" s="147"/>
      <c r="AH186" s="147"/>
      <c r="AI186" s="45">
        <f>IF(AH185=Asetukset!$H$27,AG185,IF(AH185=Asetukset!$H$28,AG185*60,IF(AH185=Asetukset!$H$29,AG185*60*8,AG185*60*8*5)))</f>
        <v>0</v>
      </c>
      <c r="AK186" s="147"/>
      <c r="AL186" s="147"/>
      <c r="AM186" s="147"/>
      <c r="AN186" s="45">
        <f>IF(AM185=Asetukset!$H$27,AL185,IF(AM185=Asetukset!$H$28,AL185*60,IF(AM185=Asetukset!$H$29,AL185*60*8,AL185*60*8*5)))</f>
        <v>0</v>
      </c>
      <c r="AP186" s="147"/>
      <c r="AQ186" s="147"/>
      <c r="AR186" s="147"/>
      <c r="AS186" s="45">
        <f>IF(AR185=Asetukset!$H$27,AQ185,IF(AR185=Asetukset!$H$28,AQ185*60,IF(AR185=Asetukset!$H$29,AQ185*60*8,AQ185*60*8*5)))</f>
        <v>0</v>
      </c>
      <c r="AU186" s="147"/>
      <c r="AV186" s="147"/>
      <c r="AW186" s="147"/>
      <c r="AX186" s="45">
        <f>IF(AW185=Asetukset!$H$27,AV185,IF(AW185=Asetukset!$H$28,AV185*60,IF(AW185=Asetukset!$H$29,AV185*60*8,AV185*60*8*5)))</f>
        <v>0</v>
      </c>
      <c r="AZ186" s="147"/>
      <c r="BA186" s="147"/>
      <c r="BB186" s="147"/>
      <c r="BC186" s="45">
        <f>IF(BB185=Asetukset!$H$27,BA185,IF(BB185=Asetukset!$H$28,BA185*60,IF(BB185=Asetukset!$H$29,BA185*60*8,BA185*60*8*5)))</f>
        <v>0</v>
      </c>
      <c r="BE186" s="147"/>
      <c r="BF186" s="147"/>
      <c r="BG186" s="147"/>
      <c r="BH186" s="45">
        <f>IF(BG185=Asetukset!$H$27,BF185,IF(BG185=Asetukset!$H$28,BF185*60,IF(BG185=Asetukset!$H$29,BF185*60*8,BF185*60*8*5)))</f>
        <v>0</v>
      </c>
      <c r="BJ186" s="147"/>
      <c r="BK186" s="147"/>
      <c r="BL186" s="147"/>
      <c r="BM186" s="45">
        <f>IF(BL185=Asetukset!$H$27,BK185,IF(BL185=Asetukset!$H$28,BK185*60,IF(BL185=Asetukset!$H$29,BK185*60*8,BK185*60*8*5)))</f>
        <v>0</v>
      </c>
      <c r="BO186" s="147"/>
      <c r="BP186" s="147"/>
      <c r="BQ186" s="147"/>
      <c r="BR186" s="45">
        <f>IF(BQ185=Asetukset!$H$27,BP185,IF(BQ185=Asetukset!$H$28,BP185*60,IF(BQ185=Asetukset!$H$29,BP185*60*8,BP185*60*8*5)))</f>
        <v>0</v>
      </c>
      <c r="BT186" s="147"/>
      <c r="BU186" s="147"/>
      <c r="BV186" s="147"/>
      <c r="BW186" s="45">
        <f>IF(BV185=Asetukset!$H$27,BU185,IF(BV185=Asetukset!$H$28,BU185*60,IF(BV185=Asetukset!$H$29,BU185*60*8,BU185*60*8*5)))</f>
        <v>0</v>
      </c>
      <c r="BY186" s="147"/>
      <c r="BZ186" s="147"/>
      <c r="CA186" s="147"/>
      <c r="CB186" s="45">
        <f>IF(CA185=Asetukset!$H$27,BZ185,IF(CA185=Asetukset!$H$28,BZ185*60,IF(CA185=Asetukset!$H$29,BZ185*60*8,BZ185*60*8*5)))</f>
        <v>0</v>
      </c>
      <c r="CD186" s="147"/>
      <c r="CE186" s="147"/>
      <c r="CF186" s="147"/>
      <c r="CG186" s="45">
        <f>IF(CF185=Asetukset!$H$27,CE185,IF(CF185=Asetukset!$H$28,CE185*60,IF(CF185=Asetukset!$H$29,CE185*60*8,CE185*60*8*5)))</f>
        <v>0</v>
      </c>
    </row>
    <row r="187" spans="7:85" x14ac:dyDescent="0.3">
      <c r="G187" s="147"/>
      <c r="H187" s="147"/>
      <c r="I187" s="147"/>
      <c r="L187" s="147"/>
      <c r="M187" s="147"/>
      <c r="N187" s="147"/>
      <c r="Q187" s="147"/>
      <c r="R187" s="147"/>
      <c r="S187" s="147"/>
      <c r="V187" s="147"/>
      <c r="W187" s="147"/>
      <c r="X187" s="147"/>
      <c r="AA187" s="147"/>
      <c r="AB187" s="147"/>
      <c r="AC187" s="147"/>
      <c r="AF187" s="147"/>
      <c r="AG187" s="147"/>
      <c r="AH187" s="147"/>
      <c r="AK187" s="147"/>
      <c r="AL187" s="147"/>
      <c r="AM187" s="147"/>
      <c r="AP187" s="147"/>
      <c r="AQ187" s="147"/>
      <c r="AR187" s="147"/>
      <c r="AU187" s="147"/>
      <c r="AV187" s="147"/>
      <c r="AW187" s="147"/>
      <c r="AZ187" s="147"/>
      <c r="BA187" s="147"/>
      <c r="BB187" s="147"/>
      <c r="BE187" s="147"/>
      <c r="BF187" s="147"/>
      <c r="BG187" s="147"/>
      <c r="BJ187" s="147"/>
      <c r="BK187" s="147"/>
      <c r="BL187" s="147"/>
      <c r="BO187" s="147"/>
      <c r="BP187" s="147"/>
      <c r="BQ187" s="147"/>
      <c r="BT187" s="147"/>
      <c r="BU187" s="147"/>
      <c r="BV187" s="147"/>
      <c r="BY187" s="147"/>
      <c r="BZ187" s="147"/>
      <c r="CA187" s="147"/>
      <c r="CD187" s="147"/>
      <c r="CE187" s="147"/>
      <c r="CF187" s="147"/>
    </row>
    <row r="188" spans="7:85" x14ac:dyDescent="0.3">
      <c r="G188" s="147"/>
      <c r="H188" s="147"/>
      <c r="I188" s="147"/>
      <c r="L188" s="147"/>
      <c r="M188" s="147"/>
      <c r="N188" s="147"/>
      <c r="Q188" s="147"/>
      <c r="R188" s="147"/>
      <c r="S188" s="147"/>
      <c r="V188" s="147"/>
      <c r="W188" s="147"/>
      <c r="X188" s="147"/>
      <c r="AA188" s="147"/>
      <c r="AB188" s="147"/>
      <c r="AC188" s="147"/>
      <c r="AF188" s="147"/>
      <c r="AG188" s="147"/>
      <c r="AH188" s="147"/>
      <c r="AK188" s="147"/>
      <c r="AL188" s="147"/>
      <c r="AM188" s="147"/>
      <c r="AP188" s="147"/>
      <c r="AQ188" s="147"/>
      <c r="AR188" s="147"/>
      <c r="AU188" s="147"/>
      <c r="AV188" s="147"/>
      <c r="AW188" s="147"/>
      <c r="AZ188" s="147"/>
      <c r="BA188" s="147"/>
      <c r="BB188" s="147"/>
      <c r="BE188" s="147"/>
      <c r="BF188" s="147"/>
      <c r="BG188" s="147"/>
      <c r="BJ188" s="147"/>
      <c r="BK188" s="147"/>
      <c r="BL188" s="147"/>
      <c r="BO188" s="147"/>
      <c r="BP188" s="147"/>
      <c r="BQ188" s="147"/>
      <c r="BT188" s="147"/>
      <c r="BU188" s="147"/>
      <c r="BV188" s="147"/>
      <c r="BY188" s="147"/>
      <c r="BZ188" s="147"/>
      <c r="CA188" s="147"/>
      <c r="CD188" s="147"/>
      <c r="CE188" s="147"/>
      <c r="CF188" s="147"/>
    </row>
    <row r="189" spans="7:85" x14ac:dyDescent="0.3">
      <c r="G189" s="147"/>
      <c r="H189" s="147"/>
      <c r="I189" s="147"/>
      <c r="L189" s="147"/>
      <c r="M189" s="147"/>
      <c r="N189" s="147"/>
      <c r="Q189" s="147"/>
      <c r="R189" s="147"/>
      <c r="S189" s="147"/>
      <c r="V189" s="147"/>
      <c r="W189" s="147"/>
      <c r="X189" s="147"/>
      <c r="AA189" s="147"/>
      <c r="AB189" s="147"/>
      <c r="AC189" s="147"/>
      <c r="AF189" s="147"/>
      <c r="AG189" s="147"/>
      <c r="AH189" s="147"/>
      <c r="AK189" s="147"/>
      <c r="AL189" s="147"/>
      <c r="AM189" s="147"/>
      <c r="AP189" s="147"/>
      <c r="AQ189" s="147"/>
      <c r="AR189" s="147"/>
      <c r="AU189" s="147"/>
      <c r="AV189" s="147"/>
      <c r="AW189" s="147"/>
      <c r="AZ189" s="147"/>
      <c r="BA189" s="147"/>
      <c r="BB189" s="147"/>
      <c r="BE189" s="147"/>
      <c r="BF189" s="147"/>
      <c r="BG189" s="147"/>
      <c r="BJ189" s="147"/>
      <c r="BK189" s="147"/>
      <c r="BL189" s="147"/>
      <c r="BO189" s="147"/>
      <c r="BP189" s="147"/>
      <c r="BQ189" s="147"/>
      <c r="BT189" s="147"/>
      <c r="BU189" s="147"/>
      <c r="BV189" s="147"/>
      <c r="BY189" s="147"/>
      <c r="BZ189" s="147"/>
      <c r="CA189" s="147"/>
      <c r="CD189" s="147"/>
      <c r="CE189" s="147"/>
      <c r="CF189" s="147"/>
    </row>
    <row r="190" spans="7:85" x14ac:dyDescent="0.3">
      <c r="G190" s="120"/>
      <c r="H190" s="120"/>
      <c r="I190" s="120"/>
      <c r="L190" s="120"/>
      <c r="M190" s="120"/>
      <c r="N190" s="120"/>
      <c r="Q190" s="120"/>
      <c r="R190" s="120"/>
      <c r="S190" s="120"/>
      <c r="V190" s="120"/>
      <c r="W190" s="120"/>
      <c r="X190" s="120"/>
      <c r="AA190" s="120"/>
      <c r="AB190" s="120"/>
      <c r="AC190" s="120"/>
      <c r="AF190" s="120"/>
      <c r="AG190" s="120"/>
      <c r="AH190" s="120"/>
      <c r="AK190" s="120"/>
      <c r="AL190" s="120"/>
      <c r="AM190" s="120"/>
      <c r="AP190" s="120"/>
      <c r="AQ190" s="120"/>
      <c r="AR190" s="120"/>
      <c r="AU190" s="120"/>
      <c r="AV190" s="120"/>
      <c r="AW190" s="120"/>
      <c r="AZ190" s="120"/>
      <c r="BA190" s="120"/>
      <c r="BB190" s="120"/>
      <c r="BE190" s="120"/>
      <c r="BF190" s="120"/>
      <c r="BG190" s="120"/>
      <c r="BJ190" s="120"/>
      <c r="BK190" s="120"/>
      <c r="BL190" s="120"/>
      <c r="BO190" s="120"/>
      <c r="BP190" s="120"/>
      <c r="BQ190" s="120"/>
      <c r="BT190" s="120"/>
      <c r="BU190" s="120"/>
      <c r="BV190" s="120"/>
      <c r="BY190" s="120"/>
      <c r="BZ190" s="120"/>
      <c r="CA190" s="120"/>
      <c r="CD190" s="120"/>
      <c r="CE190" s="120"/>
      <c r="CF190" s="120"/>
    </row>
    <row r="191" spans="7:85" x14ac:dyDescent="0.3">
      <c r="G191" s="147" t="s">
        <v>44</v>
      </c>
      <c r="H191" s="147"/>
      <c r="I191" s="147"/>
      <c r="L191" s="147" t="s">
        <v>44</v>
      </c>
      <c r="M191" s="147"/>
      <c r="N191" s="147"/>
      <c r="Q191" s="147" t="s">
        <v>44</v>
      </c>
      <c r="R191" s="147"/>
      <c r="S191" s="147"/>
      <c r="V191" s="147" t="s">
        <v>44</v>
      </c>
      <c r="W191" s="147"/>
      <c r="X191" s="147"/>
      <c r="AA191" s="147" t="s">
        <v>44</v>
      </c>
      <c r="AB191" s="147"/>
      <c r="AC191" s="147"/>
      <c r="AF191" s="147" t="s">
        <v>44</v>
      </c>
      <c r="AG191" s="147"/>
      <c r="AH191" s="147"/>
      <c r="AK191" s="147" t="s">
        <v>44</v>
      </c>
      <c r="AL191" s="147"/>
      <c r="AM191" s="147"/>
      <c r="AP191" s="147" t="s">
        <v>44</v>
      </c>
      <c r="AQ191" s="147"/>
      <c r="AR191" s="147"/>
      <c r="AU191" s="147" t="s">
        <v>44</v>
      </c>
      <c r="AV191" s="147"/>
      <c r="AW191" s="147"/>
      <c r="AZ191" s="147" t="s">
        <v>44</v>
      </c>
      <c r="BA191" s="147"/>
      <c r="BB191" s="147"/>
      <c r="BE191" s="147" t="s">
        <v>44</v>
      </c>
      <c r="BF191" s="147"/>
      <c r="BG191" s="147"/>
      <c r="BJ191" s="147" t="s">
        <v>44</v>
      </c>
      <c r="BK191" s="147"/>
      <c r="BL191" s="147"/>
      <c r="BO191" s="147" t="s">
        <v>44</v>
      </c>
      <c r="BP191" s="147"/>
      <c r="BQ191" s="147"/>
      <c r="BT191" s="147" t="s">
        <v>44</v>
      </c>
      <c r="BU191" s="147"/>
      <c r="BV191" s="147"/>
      <c r="BY191" s="147" t="s">
        <v>44</v>
      </c>
      <c r="BZ191" s="147"/>
      <c r="CA191" s="147"/>
      <c r="CD191" s="147" t="s">
        <v>44</v>
      </c>
      <c r="CE191" s="147"/>
      <c r="CF191" s="147"/>
    </row>
    <row r="192" spans="7:85" ht="14" customHeight="1" x14ac:dyDescent="0.3">
      <c r="G192" s="147"/>
      <c r="H192" s="147"/>
      <c r="I192" s="147"/>
      <c r="L192" s="147"/>
      <c r="M192" s="147"/>
      <c r="N192" s="147"/>
      <c r="Q192" s="147"/>
      <c r="R192" s="147"/>
      <c r="S192" s="147"/>
      <c r="V192" s="147"/>
      <c r="W192" s="147"/>
      <c r="X192" s="147"/>
      <c r="AA192" s="147"/>
      <c r="AB192" s="147"/>
      <c r="AC192" s="147"/>
      <c r="AF192" s="147"/>
      <c r="AG192" s="147"/>
      <c r="AH192" s="147"/>
      <c r="AK192" s="147"/>
      <c r="AL192" s="147"/>
      <c r="AM192" s="147"/>
      <c r="AP192" s="147"/>
      <c r="AQ192" s="147"/>
      <c r="AR192" s="147"/>
      <c r="AU192" s="147"/>
      <c r="AV192" s="147"/>
      <c r="AW192" s="147"/>
      <c r="AZ192" s="147"/>
      <c r="BA192" s="147"/>
      <c r="BB192" s="147"/>
      <c r="BE192" s="147"/>
      <c r="BF192" s="147"/>
      <c r="BG192" s="147"/>
      <c r="BJ192" s="147"/>
      <c r="BK192" s="147"/>
      <c r="BL192" s="147"/>
      <c r="BO192" s="147"/>
      <c r="BP192" s="147"/>
      <c r="BQ192" s="147"/>
      <c r="BT192" s="147"/>
      <c r="BU192" s="147"/>
      <c r="BV192" s="147"/>
      <c r="BY192" s="147"/>
      <c r="BZ192" s="147"/>
      <c r="CA192" s="147"/>
      <c r="CD192" s="147"/>
      <c r="CE192" s="147"/>
      <c r="CF192" s="147"/>
    </row>
    <row r="193" spans="7:85" x14ac:dyDescent="0.3">
      <c r="G193" s="147"/>
      <c r="H193" s="147"/>
      <c r="I193" s="147"/>
      <c r="L193" s="147"/>
      <c r="M193" s="147"/>
      <c r="N193" s="147"/>
      <c r="Q193" s="147"/>
      <c r="R193" s="147"/>
      <c r="S193" s="147"/>
      <c r="V193" s="147"/>
      <c r="W193" s="147"/>
      <c r="X193" s="147"/>
      <c r="AA193" s="147"/>
      <c r="AB193" s="147"/>
      <c r="AC193" s="147"/>
      <c r="AF193" s="147"/>
      <c r="AG193" s="147"/>
      <c r="AH193" s="147"/>
      <c r="AK193" s="147"/>
      <c r="AL193" s="147"/>
      <c r="AM193" s="147"/>
      <c r="AP193" s="147"/>
      <c r="AQ193" s="147"/>
      <c r="AR193" s="147"/>
      <c r="AU193" s="147"/>
      <c r="AV193" s="147"/>
      <c r="AW193" s="147"/>
      <c r="AZ193" s="147"/>
      <c r="BA193" s="147"/>
      <c r="BB193" s="147"/>
      <c r="BE193" s="147"/>
      <c r="BF193" s="147"/>
      <c r="BG193" s="147"/>
      <c r="BJ193" s="147"/>
      <c r="BK193" s="147"/>
      <c r="BL193" s="147"/>
      <c r="BO193" s="147"/>
      <c r="BP193" s="147"/>
      <c r="BQ193" s="147"/>
      <c r="BT193" s="147"/>
      <c r="BU193" s="147"/>
      <c r="BV193" s="147"/>
      <c r="BY193" s="147"/>
      <c r="BZ193" s="147"/>
      <c r="CA193" s="147"/>
      <c r="CD193" s="147"/>
      <c r="CE193" s="147"/>
      <c r="CF193" s="147"/>
    </row>
    <row r="194" spans="7:85" x14ac:dyDescent="0.3">
      <c r="G194" s="147"/>
      <c r="H194" s="147"/>
      <c r="I194" s="147"/>
      <c r="L194" s="147"/>
      <c r="M194" s="147"/>
      <c r="N194" s="147"/>
      <c r="Q194" s="147"/>
      <c r="R194" s="147"/>
      <c r="S194" s="147"/>
      <c r="V194" s="147"/>
      <c r="W194" s="147"/>
      <c r="X194" s="147"/>
      <c r="AA194" s="147"/>
      <c r="AB194" s="147"/>
      <c r="AC194" s="147"/>
      <c r="AF194" s="147"/>
      <c r="AG194" s="147"/>
      <c r="AH194" s="147"/>
      <c r="AK194" s="147"/>
      <c r="AL194" s="147"/>
      <c r="AM194" s="147"/>
      <c r="AP194" s="147"/>
      <c r="AQ194" s="147"/>
      <c r="AR194" s="147"/>
      <c r="AU194" s="147"/>
      <c r="AV194" s="147"/>
      <c r="AW194" s="147"/>
      <c r="AZ194" s="147"/>
      <c r="BA194" s="147"/>
      <c r="BB194" s="147"/>
      <c r="BE194" s="147"/>
      <c r="BF194" s="147"/>
      <c r="BG194" s="147"/>
      <c r="BJ194" s="147"/>
      <c r="BK194" s="147"/>
      <c r="BL194" s="147"/>
      <c r="BO194" s="147"/>
      <c r="BP194" s="147"/>
      <c r="BQ194" s="147"/>
      <c r="BT194" s="147"/>
      <c r="BU194" s="147"/>
      <c r="BV194" s="147"/>
      <c r="BY194" s="147"/>
      <c r="BZ194" s="147"/>
      <c r="CA194" s="147"/>
      <c r="CD194" s="147"/>
      <c r="CE194" s="147"/>
      <c r="CF194" s="147"/>
    </row>
    <row r="195" spans="7:85" ht="14" customHeight="1" x14ac:dyDescent="0.3">
      <c r="G195" s="147"/>
      <c r="H195" s="147"/>
      <c r="I195" s="147"/>
      <c r="L195" s="147"/>
      <c r="M195" s="147"/>
      <c r="N195" s="147"/>
      <c r="Q195" s="147"/>
      <c r="R195" s="147"/>
      <c r="S195" s="147"/>
      <c r="V195" s="147"/>
      <c r="W195" s="147"/>
      <c r="X195" s="147"/>
      <c r="AA195" s="147"/>
      <c r="AB195" s="147"/>
      <c r="AC195" s="147"/>
      <c r="AF195" s="147"/>
      <c r="AG195" s="147"/>
      <c r="AH195" s="147"/>
      <c r="AK195" s="147"/>
      <c r="AL195" s="147"/>
      <c r="AM195" s="147"/>
      <c r="AP195" s="147"/>
      <c r="AQ195" s="147"/>
      <c r="AR195" s="147"/>
      <c r="AU195" s="147"/>
      <c r="AV195" s="147"/>
      <c r="AW195" s="147"/>
      <c r="AZ195" s="147"/>
      <c r="BA195" s="147"/>
      <c r="BB195" s="147"/>
      <c r="BE195" s="147"/>
      <c r="BF195" s="147"/>
      <c r="BG195" s="147"/>
      <c r="BJ195" s="147"/>
      <c r="BK195" s="147"/>
      <c r="BL195" s="147"/>
      <c r="BO195" s="147"/>
      <c r="BP195" s="147"/>
      <c r="BQ195" s="147"/>
      <c r="BT195" s="147"/>
      <c r="BU195" s="147"/>
      <c r="BV195" s="147"/>
      <c r="BY195" s="147"/>
      <c r="BZ195" s="147"/>
      <c r="CA195" s="147"/>
      <c r="CD195" s="147"/>
      <c r="CE195" s="147"/>
      <c r="CF195" s="147"/>
    </row>
    <row r="196" spans="7:85" x14ac:dyDescent="0.3">
      <c r="G196" s="147"/>
      <c r="H196" s="147"/>
      <c r="I196" s="147"/>
      <c r="L196" s="147"/>
      <c r="M196" s="147"/>
      <c r="N196" s="147"/>
      <c r="Q196" s="147"/>
      <c r="R196" s="147"/>
      <c r="S196" s="147"/>
      <c r="V196" s="147"/>
      <c r="W196" s="147"/>
      <c r="X196" s="147"/>
      <c r="AA196" s="147"/>
      <c r="AB196" s="147"/>
      <c r="AC196" s="147"/>
      <c r="AF196" s="147"/>
      <c r="AG196" s="147"/>
      <c r="AH196" s="147"/>
      <c r="AK196" s="147"/>
      <c r="AL196" s="147"/>
      <c r="AM196" s="147"/>
      <c r="AP196" s="147"/>
      <c r="AQ196" s="147"/>
      <c r="AR196" s="147"/>
      <c r="AU196" s="147"/>
      <c r="AV196" s="147"/>
      <c r="AW196" s="147"/>
      <c r="AZ196" s="147"/>
      <c r="BA196" s="147"/>
      <c r="BB196" s="147"/>
      <c r="BE196" s="147"/>
      <c r="BF196" s="147"/>
      <c r="BG196" s="147"/>
      <c r="BJ196" s="147"/>
      <c r="BK196" s="147"/>
      <c r="BL196" s="147"/>
      <c r="BO196" s="147"/>
      <c r="BP196" s="147"/>
      <c r="BQ196" s="147"/>
      <c r="BT196" s="147"/>
      <c r="BU196" s="147"/>
      <c r="BV196" s="147"/>
      <c r="BY196" s="147"/>
      <c r="BZ196" s="147"/>
      <c r="CA196" s="147"/>
      <c r="CD196" s="147"/>
      <c r="CE196" s="147"/>
      <c r="CF196" s="147"/>
    </row>
    <row r="197" spans="7:85" x14ac:dyDescent="0.3">
      <c r="G197" s="147"/>
      <c r="H197" s="147"/>
      <c r="I197" s="147"/>
      <c r="J197" s="45">
        <f>IF(I196=Asetukset!$H$27,H196,IF(I196=Asetukset!$H$28,H196*60,IF(I196=Asetukset!$H$29,H196*60*8,H196*60*8*5)))</f>
        <v>0</v>
      </c>
      <c r="L197" s="147"/>
      <c r="M197" s="147"/>
      <c r="N197" s="147"/>
      <c r="O197" s="45">
        <f>IF(N196=Asetukset!$H$27,M196,IF(N196=Asetukset!$H$28,M196*60,IF(N196=Asetukset!$H$29,M196*60*8,M196*60*8*5)))</f>
        <v>0</v>
      </c>
      <c r="Q197" s="147"/>
      <c r="R197" s="147"/>
      <c r="S197" s="147"/>
      <c r="T197" s="45">
        <f>IF(S196=Asetukset!$H$27,R196,IF(S196=Asetukset!$H$28,R196*60,IF(S196=Asetukset!$H$29,R196*60*8,R196*60*8*5)))</f>
        <v>0</v>
      </c>
      <c r="V197" s="147"/>
      <c r="W197" s="147"/>
      <c r="X197" s="147"/>
      <c r="Y197" s="45">
        <f>IF(X196=Asetukset!$H$27,W196,IF(X196=Asetukset!$H$28,W196*60,IF(X196=Asetukset!$H$29,W196*60*8,W196*60*8*5)))</f>
        <v>0</v>
      </c>
      <c r="AA197" s="147"/>
      <c r="AB197" s="147"/>
      <c r="AC197" s="147"/>
      <c r="AD197" s="45">
        <f>IF(AC196=Asetukset!$H$27,AB196,IF(AC196=Asetukset!$H$28,AB196*60,IF(AC196=Asetukset!$H$29,AB196*60*8,AB196*60*8*5)))</f>
        <v>0</v>
      </c>
      <c r="AF197" s="147"/>
      <c r="AG197" s="147"/>
      <c r="AH197" s="147"/>
      <c r="AI197" s="45">
        <f>IF(AH196=Asetukset!$H$27,AG196,IF(AH196=Asetukset!$H$28,AG196*60,IF(AH196=Asetukset!$H$29,AG196*60*8,AG196*60*8*5)))</f>
        <v>0</v>
      </c>
      <c r="AK197" s="147"/>
      <c r="AL197" s="147"/>
      <c r="AM197" s="147"/>
      <c r="AN197" s="45">
        <f>IF(AM196=Asetukset!$H$27,AL196,IF(AM196=Asetukset!$H$28,AL196*60,IF(AM196=Asetukset!$H$29,AL196*60*8,AL196*60*8*5)))</f>
        <v>0</v>
      </c>
      <c r="AP197" s="147"/>
      <c r="AQ197" s="147"/>
      <c r="AR197" s="147"/>
      <c r="AS197" s="45">
        <f>IF(AR196=Asetukset!$H$27,AQ196,IF(AR196=Asetukset!$H$28,AQ196*60,IF(AR196=Asetukset!$H$29,AQ196*60*8,AQ196*60*8*5)))</f>
        <v>0</v>
      </c>
      <c r="AU197" s="147"/>
      <c r="AV197" s="147"/>
      <c r="AW197" s="147"/>
      <c r="AX197" s="45">
        <f>IF(AW196=Asetukset!$H$27,AV196,IF(AW196=Asetukset!$H$28,AV196*60,IF(AW196=Asetukset!$H$29,AV196*60*8,AV196*60*8*5)))</f>
        <v>0</v>
      </c>
      <c r="AZ197" s="147"/>
      <c r="BA197" s="147"/>
      <c r="BB197" s="147"/>
      <c r="BC197" s="45">
        <f>IF(BB196=Asetukset!$H$27,BA196,IF(BB196=Asetukset!$H$28,BA196*60,IF(BB196=Asetukset!$H$29,BA196*60*8,BA196*60*8*5)))</f>
        <v>0</v>
      </c>
      <c r="BE197" s="147"/>
      <c r="BF197" s="147"/>
      <c r="BG197" s="147"/>
      <c r="BH197" s="45">
        <f>IF(BG196=Asetukset!$H$27,BF196,IF(BG196=Asetukset!$H$28,BF196*60,IF(BG196=Asetukset!$H$29,BF196*60*8,BF196*60*8*5)))</f>
        <v>0</v>
      </c>
      <c r="BJ197" s="147"/>
      <c r="BK197" s="147"/>
      <c r="BL197" s="147"/>
      <c r="BM197" s="45">
        <f>IF(BL196=Asetukset!$H$27,BK196,IF(BL196=Asetukset!$H$28,BK196*60,IF(BL196=Asetukset!$H$29,BK196*60*8,BK196*60*8*5)))</f>
        <v>0</v>
      </c>
      <c r="BO197" s="147"/>
      <c r="BP197" s="147"/>
      <c r="BQ197" s="147"/>
      <c r="BR197" s="45">
        <f>IF(BQ196=Asetukset!$H$27,BP196,IF(BQ196=Asetukset!$H$28,BP196*60,IF(BQ196=Asetukset!$H$29,BP196*60*8,BP196*60*8*5)))</f>
        <v>0</v>
      </c>
      <c r="BT197" s="147"/>
      <c r="BU197" s="147"/>
      <c r="BV197" s="147"/>
      <c r="BW197" s="45">
        <f>IF(BV196=Asetukset!$H$27,BU196,IF(BV196=Asetukset!$H$28,BU196*60,IF(BV196=Asetukset!$H$29,BU196*60*8,BU196*60*8*5)))</f>
        <v>0</v>
      </c>
      <c r="BY197" s="147"/>
      <c r="BZ197" s="147"/>
      <c r="CA197" s="147"/>
      <c r="CB197" s="45">
        <f>IF(CA196=Asetukset!$H$27,BZ196,IF(CA196=Asetukset!$H$28,BZ196*60,IF(CA196=Asetukset!$H$29,BZ196*60*8,BZ196*60*8*5)))</f>
        <v>0</v>
      </c>
      <c r="CD197" s="147"/>
      <c r="CE197" s="147"/>
      <c r="CF197" s="147"/>
      <c r="CG197" s="45">
        <f>IF(CF196=Asetukset!$H$27,CE196,IF(CF196=Asetukset!$H$28,CE196*60,IF(CF196=Asetukset!$H$29,CE196*60*8,CE196*60*8*5)))</f>
        <v>0</v>
      </c>
    </row>
    <row r="198" spans="7:85" x14ac:dyDescent="0.3">
      <c r="G198" s="147"/>
      <c r="H198" s="147"/>
      <c r="I198" s="147"/>
      <c r="L198" s="147"/>
      <c r="M198" s="147"/>
      <c r="N198" s="147"/>
      <c r="Q198" s="147"/>
      <c r="R198" s="147"/>
      <c r="S198" s="147"/>
      <c r="V198" s="147"/>
      <c r="W198" s="147"/>
      <c r="X198" s="147"/>
      <c r="AA198" s="147"/>
      <c r="AB198" s="147"/>
      <c r="AC198" s="147"/>
      <c r="AF198" s="147"/>
      <c r="AG198" s="147"/>
      <c r="AH198" s="147"/>
      <c r="AK198" s="147"/>
      <c r="AL198" s="147"/>
      <c r="AM198" s="147"/>
      <c r="AP198" s="147"/>
      <c r="AQ198" s="147"/>
      <c r="AR198" s="147"/>
      <c r="AU198" s="147"/>
      <c r="AV198" s="147"/>
      <c r="AW198" s="147"/>
      <c r="AZ198" s="147"/>
      <c r="BA198" s="147"/>
      <c r="BB198" s="147"/>
      <c r="BE198" s="147"/>
      <c r="BF198" s="147"/>
      <c r="BG198" s="147"/>
      <c r="BJ198" s="147"/>
      <c r="BK198" s="147"/>
      <c r="BL198" s="147"/>
      <c r="BO198" s="147"/>
      <c r="BP198" s="147"/>
      <c r="BQ198" s="147"/>
      <c r="BT198" s="147"/>
      <c r="BU198" s="147"/>
      <c r="BV198" s="147"/>
      <c r="BY198" s="147"/>
      <c r="BZ198" s="147"/>
      <c r="CA198" s="147"/>
      <c r="CD198" s="147"/>
      <c r="CE198" s="147"/>
      <c r="CF198" s="147"/>
    </row>
    <row r="199" spans="7:85" x14ac:dyDescent="0.3">
      <c r="G199" s="147"/>
      <c r="H199" s="147"/>
      <c r="I199" s="147"/>
      <c r="L199" s="147"/>
      <c r="M199" s="147"/>
      <c r="N199" s="147"/>
      <c r="Q199" s="147"/>
      <c r="R199" s="147"/>
      <c r="S199" s="147"/>
      <c r="V199" s="147"/>
      <c r="W199" s="147"/>
      <c r="X199" s="147"/>
      <c r="AA199" s="147"/>
      <c r="AB199" s="147"/>
      <c r="AC199" s="147"/>
      <c r="AF199" s="147"/>
      <c r="AG199" s="147"/>
      <c r="AH199" s="147"/>
      <c r="AK199" s="147"/>
      <c r="AL199" s="147"/>
      <c r="AM199" s="147"/>
      <c r="AP199" s="147"/>
      <c r="AQ199" s="147"/>
      <c r="AR199" s="147"/>
      <c r="AU199" s="147"/>
      <c r="AV199" s="147"/>
      <c r="AW199" s="147"/>
      <c r="AZ199" s="147"/>
      <c r="BA199" s="147"/>
      <c r="BB199" s="147"/>
      <c r="BE199" s="147"/>
      <c r="BF199" s="147"/>
      <c r="BG199" s="147"/>
      <c r="BJ199" s="147"/>
      <c r="BK199" s="147"/>
      <c r="BL199" s="147"/>
      <c r="BO199" s="147"/>
      <c r="BP199" s="147"/>
      <c r="BQ199" s="147"/>
      <c r="BT199" s="147"/>
      <c r="BU199" s="147"/>
      <c r="BV199" s="147"/>
      <c r="BY199" s="147"/>
      <c r="BZ199" s="147"/>
      <c r="CA199" s="147"/>
      <c r="CD199" s="147"/>
      <c r="CE199" s="147"/>
      <c r="CF199" s="147"/>
    </row>
    <row r="200" spans="7:85" x14ac:dyDescent="0.3">
      <c r="G200" s="147"/>
      <c r="H200" s="147"/>
      <c r="I200" s="147"/>
      <c r="L200" s="147"/>
      <c r="M200" s="147"/>
      <c r="N200" s="147"/>
      <c r="Q200" s="147"/>
      <c r="R200" s="147"/>
      <c r="S200" s="147"/>
      <c r="V200" s="147"/>
      <c r="W200" s="147"/>
      <c r="X200" s="147"/>
      <c r="AA200" s="147"/>
      <c r="AB200" s="147"/>
      <c r="AC200" s="147"/>
      <c r="AF200" s="147"/>
      <c r="AG200" s="147"/>
      <c r="AH200" s="147"/>
      <c r="AK200" s="147"/>
      <c r="AL200" s="147"/>
      <c r="AM200" s="147"/>
      <c r="AP200" s="147"/>
      <c r="AQ200" s="147"/>
      <c r="AR200" s="147"/>
      <c r="AU200" s="147"/>
      <c r="AV200" s="147"/>
      <c r="AW200" s="147"/>
      <c r="AZ200" s="147"/>
      <c r="BA200" s="147"/>
      <c r="BB200" s="147"/>
      <c r="BE200" s="147"/>
      <c r="BF200" s="147"/>
      <c r="BG200" s="147"/>
      <c r="BJ200" s="147"/>
      <c r="BK200" s="147"/>
      <c r="BL200" s="147"/>
      <c r="BO200" s="147"/>
      <c r="BP200" s="147"/>
      <c r="BQ200" s="147"/>
      <c r="BT200" s="147"/>
      <c r="BU200" s="147"/>
      <c r="BV200" s="147"/>
      <c r="BY200" s="147"/>
      <c r="BZ200" s="147"/>
      <c r="CA200" s="147"/>
      <c r="CD200" s="147"/>
      <c r="CE200" s="147"/>
      <c r="CF200" s="147"/>
    </row>
    <row r="201" spans="7:85" x14ac:dyDescent="0.3">
      <c r="G201" s="120"/>
      <c r="H201" s="120"/>
      <c r="I201" s="120"/>
      <c r="L201" s="120"/>
      <c r="M201" s="120"/>
      <c r="N201" s="120"/>
      <c r="Q201" s="120"/>
      <c r="R201" s="120"/>
      <c r="S201" s="120"/>
      <c r="V201" s="120"/>
      <c r="W201" s="120"/>
      <c r="X201" s="120"/>
      <c r="AA201" s="120"/>
      <c r="AB201" s="120"/>
      <c r="AC201" s="120"/>
      <c r="AF201" s="120"/>
      <c r="AG201" s="120"/>
      <c r="AH201" s="120"/>
      <c r="AK201" s="120"/>
      <c r="AL201" s="120"/>
      <c r="AM201" s="120"/>
      <c r="AP201" s="120"/>
      <c r="AQ201" s="120"/>
      <c r="AR201" s="120"/>
      <c r="AU201" s="120"/>
      <c r="AV201" s="120"/>
      <c r="AW201" s="120"/>
      <c r="AZ201" s="120"/>
      <c r="BA201" s="120"/>
      <c r="BB201" s="120"/>
      <c r="BE201" s="120"/>
      <c r="BF201" s="120"/>
      <c r="BG201" s="120"/>
      <c r="BJ201" s="120"/>
      <c r="BK201" s="120"/>
      <c r="BL201" s="120"/>
      <c r="BO201" s="120"/>
      <c r="BP201" s="120"/>
      <c r="BQ201" s="120"/>
      <c r="BT201" s="120"/>
      <c r="BU201" s="120"/>
      <c r="BV201" s="120"/>
      <c r="BY201" s="120"/>
      <c r="BZ201" s="120"/>
      <c r="CA201" s="120"/>
      <c r="CD201" s="120"/>
      <c r="CE201" s="120"/>
      <c r="CF201" s="120"/>
    </row>
    <row r="202" spans="7:85" x14ac:dyDescent="0.3">
      <c r="G202" s="147" t="s">
        <v>44</v>
      </c>
      <c r="H202" s="147"/>
      <c r="I202" s="147"/>
      <c r="L202" s="147" t="s">
        <v>44</v>
      </c>
      <c r="M202" s="147"/>
      <c r="N202" s="147"/>
      <c r="Q202" s="147" t="s">
        <v>44</v>
      </c>
      <c r="R202" s="147"/>
      <c r="S202" s="147"/>
      <c r="V202" s="147" t="s">
        <v>44</v>
      </c>
      <c r="W202" s="147"/>
      <c r="X202" s="147"/>
      <c r="AA202" s="147" t="s">
        <v>44</v>
      </c>
      <c r="AB202" s="147"/>
      <c r="AC202" s="147"/>
      <c r="AF202" s="147" t="s">
        <v>44</v>
      </c>
      <c r="AG202" s="147"/>
      <c r="AH202" s="147"/>
      <c r="AK202" s="147" t="s">
        <v>44</v>
      </c>
      <c r="AL202" s="147"/>
      <c r="AM202" s="147"/>
      <c r="AP202" s="147" t="s">
        <v>44</v>
      </c>
      <c r="AQ202" s="147"/>
      <c r="AR202" s="147"/>
      <c r="AU202" s="147" t="s">
        <v>44</v>
      </c>
      <c r="AV202" s="147"/>
      <c r="AW202" s="147"/>
      <c r="AZ202" s="147" t="s">
        <v>44</v>
      </c>
      <c r="BA202" s="147"/>
      <c r="BB202" s="147"/>
      <c r="BE202" s="147" t="s">
        <v>44</v>
      </c>
      <c r="BF202" s="147"/>
      <c r="BG202" s="147"/>
      <c r="BJ202" s="147" t="s">
        <v>44</v>
      </c>
      <c r="BK202" s="147"/>
      <c r="BL202" s="147"/>
      <c r="BO202" s="147" t="s">
        <v>44</v>
      </c>
      <c r="BP202" s="147"/>
      <c r="BQ202" s="147"/>
      <c r="BT202" s="147" t="s">
        <v>44</v>
      </c>
      <c r="BU202" s="147"/>
      <c r="BV202" s="147"/>
      <c r="BY202" s="147" t="s">
        <v>44</v>
      </c>
      <c r="BZ202" s="147"/>
      <c r="CA202" s="147"/>
      <c r="CD202" s="147" t="s">
        <v>44</v>
      </c>
      <c r="CE202" s="147"/>
      <c r="CF202" s="147"/>
    </row>
    <row r="203" spans="7:85" ht="14" customHeight="1" x14ac:dyDescent="0.3">
      <c r="G203" s="147"/>
      <c r="H203" s="147"/>
      <c r="I203" s="147"/>
      <c r="L203" s="147"/>
      <c r="M203" s="147"/>
      <c r="N203" s="147"/>
      <c r="Q203" s="147"/>
      <c r="R203" s="147"/>
      <c r="S203" s="147"/>
      <c r="V203" s="147"/>
      <c r="W203" s="147"/>
      <c r="X203" s="147"/>
      <c r="AA203" s="147"/>
      <c r="AB203" s="147"/>
      <c r="AC203" s="147"/>
      <c r="AF203" s="147"/>
      <c r="AG203" s="147"/>
      <c r="AH203" s="147"/>
      <c r="AK203" s="147"/>
      <c r="AL203" s="147"/>
      <c r="AM203" s="147"/>
      <c r="AP203" s="147"/>
      <c r="AQ203" s="147"/>
      <c r="AR203" s="147"/>
      <c r="AU203" s="147"/>
      <c r="AV203" s="147"/>
      <c r="AW203" s="147"/>
      <c r="AZ203" s="147"/>
      <c r="BA203" s="147"/>
      <c r="BB203" s="147"/>
      <c r="BE203" s="147"/>
      <c r="BF203" s="147"/>
      <c r="BG203" s="147"/>
      <c r="BJ203" s="147"/>
      <c r="BK203" s="147"/>
      <c r="BL203" s="147"/>
      <c r="BO203" s="147"/>
      <c r="BP203" s="147"/>
      <c r="BQ203" s="147"/>
      <c r="BT203" s="147"/>
      <c r="BU203" s="147"/>
      <c r="BV203" s="147"/>
      <c r="BY203" s="147"/>
      <c r="BZ203" s="147"/>
      <c r="CA203" s="147"/>
      <c r="CD203" s="147"/>
      <c r="CE203" s="147"/>
      <c r="CF203" s="147"/>
    </row>
    <row r="204" spans="7:85" x14ac:dyDescent="0.3">
      <c r="G204" s="147"/>
      <c r="H204" s="147"/>
      <c r="I204" s="147"/>
      <c r="L204" s="147"/>
      <c r="M204" s="147"/>
      <c r="N204" s="147"/>
      <c r="Q204" s="147"/>
      <c r="R204" s="147"/>
      <c r="S204" s="147"/>
      <c r="V204" s="147"/>
      <c r="W204" s="147"/>
      <c r="X204" s="147"/>
      <c r="AA204" s="147"/>
      <c r="AB204" s="147"/>
      <c r="AC204" s="147"/>
      <c r="AF204" s="147"/>
      <c r="AG204" s="147"/>
      <c r="AH204" s="147"/>
      <c r="AK204" s="147"/>
      <c r="AL204" s="147"/>
      <c r="AM204" s="147"/>
      <c r="AP204" s="147"/>
      <c r="AQ204" s="147"/>
      <c r="AR204" s="147"/>
      <c r="AU204" s="147"/>
      <c r="AV204" s="147"/>
      <c r="AW204" s="147"/>
      <c r="AZ204" s="147"/>
      <c r="BA204" s="147"/>
      <c r="BB204" s="147"/>
      <c r="BE204" s="147"/>
      <c r="BF204" s="147"/>
      <c r="BG204" s="147"/>
      <c r="BJ204" s="147"/>
      <c r="BK204" s="147"/>
      <c r="BL204" s="147"/>
      <c r="BO204" s="147"/>
      <c r="BP204" s="147"/>
      <c r="BQ204" s="147"/>
      <c r="BT204" s="147"/>
      <c r="BU204" s="147"/>
      <c r="BV204" s="147"/>
      <c r="BY204" s="147"/>
      <c r="BZ204" s="147"/>
      <c r="CA204" s="147"/>
      <c r="CD204" s="147"/>
      <c r="CE204" s="147"/>
      <c r="CF204" s="147"/>
    </row>
    <row r="205" spans="7:85" x14ac:dyDescent="0.3">
      <c r="G205" s="147"/>
      <c r="H205" s="147"/>
      <c r="I205" s="147"/>
      <c r="L205" s="147"/>
      <c r="M205" s="147"/>
      <c r="N205" s="147"/>
      <c r="Q205" s="147"/>
      <c r="R205" s="147"/>
      <c r="S205" s="147"/>
      <c r="V205" s="147"/>
      <c r="W205" s="147"/>
      <c r="X205" s="147"/>
      <c r="AA205" s="147"/>
      <c r="AB205" s="147"/>
      <c r="AC205" s="147"/>
      <c r="AF205" s="147"/>
      <c r="AG205" s="147"/>
      <c r="AH205" s="147"/>
      <c r="AK205" s="147"/>
      <c r="AL205" s="147"/>
      <c r="AM205" s="147"/>
      <c r="AP205" s="147"/>
      <c r="AQ205" s="147"/>
      <c r="AR205" s="147"/>
      <c r="AU205" s="147"/>
      <c r="AV205" s="147"/>
      <c r="AW205" s="147"/>
      <c r="AZ205" s="147"/>
      <c r="BA205" s="147"/>
      <c r="BB205" s="147"/>
      <c r="BE205" s="147"/>
      <c r="BF205" s="147"/>
      <c r="BG205" s="147"/>
      <c r="BJ205" s="147"/>
      <c r="BK205" s="147"/>
      <c r="BL205" s="147"/>
      <c r="BO205" s="147"/>
      <c r="BP205" s="147"/>
      <c r="BQ205" s="147"/>
      <c r="BT205" s="147"/>
      <c r="BU205" s="147"/>
      <c r="BV205" s="147"/>
      <c r="BY205" s="147"/>
      <c r="BZ205" s="147"/>
      <c r="CA205" s="147"/>
      <c r="CD205" s="147"/>
      <c r="CE205" s="147"/>
      <c r="CF205" s="147"/>
    </row>
    <row r="206" spans="7:85" ht="14" customHeight="1" x14ac:dyDescent="0.3">
      <c r="G206" s="147"/>
      <c r="H206" s="147"/>
      <c r="I206" s="147"/>
      <c r="L206" s="147"/>
      <c r="M206" s="147"/>
      <c r="N206" s="147"/>
      <c r="Q206" s="147"/>
      <c r="R206" s="147"/>
      <c r="S206" s="147"/>
      <c r="V206" s="147"/>
      <c r="W206" s="147"/>
      <c r="X206" s="147"/>
      <c r="AA206" s="147"/>
      <c r="AB206" s="147"/>
      <c r="AC206" s="147"/>
      <c r="AF206" s="147"/>
      <c r="AG206" s="147"/>
      <c r="AH206" s="147"/>
      <c r="AK206" s="147"/>
      <c r="AL206" s="147"/>
      <c r="AM206" s="147"/>
      <c r="AP206" s="147"/>
      <c r="AQ206" s="147"/>
      <c r="AR206" s="147"/>
      <c r="AU206" s="147"/>
      <c r="AV206" s="147"/>
      <c r="AW206" s="147"/>
      <c r="AZ206" s="147"/>
      <c r="BA206" s="147"/>
      <c r="BB206" s="147"/>
      <c r="BE206" s="147"/>
      <c r="BF206" s="147"/>
      <c r="BG206" s="147"/>
      <c r="BJ206" s="147"/>
      <c r="BK206" s="147"/>
      <c r="BL206" s="147"/>
      <c r="BO206" s="147"/>
      <c r="BP206" s="147"/>
      <c r="BQ206" s="147"/>
      <c r="BT206" s="147"/>
      <c r="BU206" s="147"/>
      <c r="BV206" s="147"/>
      <c r="BY206" s="147"/>
      <c r="BZ206" s="147"/>
      <c r="CA206" s="147"/>
      <c r="CD206" s="147"/>
      <c r="CE206" s="147"/>
      <c r="CF206" s="147"/>
    </row>
    <row r="207" spans="7:85" x14ac:dyDescent="0.3">
      <c r="G207" s="147"/>
      <c r="H207" s="147"/>
      <c r="I207" s="147"/>
      <c r="L207" s="147"/>
      <c r="M207" s="147"/>
      <c r="N207" s="147"/>
      <c r="Q207" s="147"/>
      <c r="R207" s="147"/>
      <c r="S207" s="147"/>
      <c r="V207" s="147"/>
      <c r="W207" s="147"/>
      <c r="X207" s="147"/>
      <c r="AA207" s="147"/>
      <c r="AB207" s="147"/>
      <c r="AC207" s="147"/>
      <c r="AF207" s="147"/>
      <c r="AG207" s="147"/>
      <c r="AH207" s="147"/>
      <c r="AK207" s="147"/>
      <c r="AL207" s="147"/>
      <c r="AM207" s="147"/>
      <c r="AP207" s="147"/>
      <c r="AQ207" s="147"/>
      <c r="AR207" s="147"/>
      <c r="AU207" s="147"/>
      <c r="AV207" s="147"/>
      <c r="AW207" s="147"/>
      <c r="AZ207" s="147"/>
      <c r="BA207" s="147"/>
      <c r="BB207" s="147"/>
      <c r="BE207" s="147"/>
      <c r="BF207" s="147"/>
      <c r="BG207" s="147"/>
      <c r="BJ207" s="147"/>
      <c r="BK207" s="147"/>
      <c r="BL207" s="147"/>
      <c r="BO207" s="147"/>
      <c r="BP207" s="147"/>
      <c r="BQ207" s="147"/>
      <c r="BT207" s="147"/>
      <c r="BU207" s="147"/>
      <c r="BV207" s="147"/>
      <c r="BY207" s="147"/>
      <c r="BZ207" s="147"/>
      <c r="CA207" s="147"/>
      <c r="CD207" s="147"/>
      <c r="CE207" s="147"/>
      <c r="CF207" s="147"/>
    </row>
    <row r="208" spans="7:85" x14ac:dyDescent="0.3">
      <c r="G208" s="147"/>
      <c r="H208" s="147"/>
      <c r="I208" s="147"/>
      <c r="J208" s="45">
        <f>IF(I207=Asetukset!$H$27,H207,IF(I207=Asetukset!$H$28,H207*60,IF(I207=Asetukset!$H$29,H207*60*8,H207*60*8*5)))</f>
        <v>0</v>
      </c>
      <c r="L208" s="147"/>
      <c r="M208" s="147"/>
      <c r="N208" s="147"/>
      <c r="O208" s="45">
        <f>IF(N207=Asetukset!$H$27,M207,IF(N207=Asetukset!$H$28,M207*60,IF(N207=Asetukset!$H$29,M207*60*8,M207*60*8*5)))</f>
        <v>0</v>
      </c>
      <c r="Q208" s="147"/>
      <c r="R208" s="147"/>
      <c r="S208" s="147"/>
      <c r="T208" s="45">
        <f>IF(S207=Asetukset!$H$27,R207,IF(S207=Asetukset!$H$28,R207*60,IF(S207=Asetukset!$H$29,R207*60*8,R207*60*8*5)))</f>
        <v>0</v>
      </c>
      <c r="V208" s="147"/>
      <c r="W208" s="147"/>
      <c r="X208" s="147"/>
      <c r="Y208" s="45">
        <f>IF(X207=Asetukset!$H$27,W207,IF(X207=Asetukset!$H$28,W207*60,IF(X207=Asetukset!$H$29,W207*60*8,W207*60*8*5)))</f>
        <v>0</v>
      </c>
      <c r="AA208" s="147"/>
      <c r="AB208" s="147"/>
      <c r="AC208" s="147"/>
      <c r="AD208" s="45">
        <f>IF(AC207=Asetukset!$H$27,AB207,IF(AC207=Asetukset!$H$28,AB207*60,IF(AC207=Asetukset!$H$29,AB207*60*8,AB207*60*8*5)))</f>
        <v>0</v>
      </c>
      <c r="AF208" s="147"/>
      <c r="AG208" s="147"/>
      <c r="AH208" s="147"/>
      <c r="AI208" s="45">
        <f>IF(AH207=Asetukset!$H$27,AG207,IF(AH207=Asetukset!$H$28,AG207*60,IF(AH207=Asetukset!$H$29,AG207*60*8,AG207*60*8*5)))</f>
        <v>0</v>
      </c>
      <c r="AK208" s="147"/>
      <c r="AL208" s="147"/>
      <c r="AM208" s="147"/>
      <c r="AN208" s="45">
        <f>IF(AM207=Asetukset!$H$27,AL207,IF(AM207=Asetukset!$H$28,AL207*60,IF(AM207=Asetukset!$H$29,AL207*60*8,AL207*60*8*5)))</f>
        <v>0</v>
      </c>
      <c r="AP208" s="147"/>
      <c r="AQ208" s="147"/>
      <c r="AR208" s="147"/>
      <c r="AS208" s="45">
        <f>IF(AR207=Asetukset!$H$27,AQ207,IF(AR207=Asetukset!$H$28,AQ207*60,IF(AR207=Asetukset!$H$29,AQ207*60*8,AQ207*60*8*5)))</f>
        <v>0</v>
      </c>
      <c r="AU208" s="147"/>
      <c r="AV208" s="147"/>
      <c r="AW208" s="147"/>
      <c r="AX208" s="45">
        <f>IF(AW207=Asetukset!$H$27,AV207,IF(AW207=Asetukset!$H$28,AV207*60,IF(AW207=Asetukset!$H$29,AV207*60*8,AV207*60*8*5)))</f>
        <v>0</v>
      </c>
      <c r="AZ208" s="147"/>
      <c r="BA208" s="147"/>
      <c r="BB208" s="147"/>
      <c r="BC208" s="45">
        <f>IF(BB207=Asetukset!$H$27,BA207,IF(BB207=Asetukset!$H$28,BA207*60,IF(BB207=Asetukset!$H$29,BA207*60*8,BA207*60*8*5)))</f>
        <v>0</v>
      </c>
      <c r="BE208" s="147"/>
      <c r="BF208" s="147"/>
      <c r="BG208" s="147"/>
      <c r="BH208" s="45">
        <f>IF(BG207=Asetukset!$H$27,BF207,IF(BG207=Asetukset!$H$28,BF207*60,IF(BG207=Asetukset!$H$29,BF207*60*8,BF207*60*8*5)))</f>
        <v>0</v>
      </c>
      <c r="BJ208" s="147"/>
      <c r="BK208" s="147"/>
      <c r="BL208" s="147"/>
      <c r="BM208" s="45">
        <f>IF(BL207=Asetukset!$H$27,BK207,IF(BL207=Asetukset!$H$28,BK207*60,IF(BL207=Asetukset!$H$29,BK207*60*8,BK207*60*8*5)))</f>
        <v>0</v>
      </c>
      <c r="BO208" s="147"/>
      <c r="BP208" s="147"/>
      <c r="BQ208" s="147"/>
      <c r="BR208" s="45">
        <f>IF(BQ207=Asetukset!$H$27,BP207,IF(BQ207=Asetukset!$H$28,BP207*60,IF(BQ207=Asetukset!$H$29,BP207*60*8,BP207*60*8*5)))</f>
        <v>0</v>
      </c>
      <c r="BT208" s="147"/>
      <c r="BU208" s="147"/>
      <c r="BV208" s="147"/>
      <c r="BW208" s="45">
        <f>IF(BV207=Asetukset!$H$27,BU207,IF(BV207=Asetukset!$H$28,BU207*60,IF(BV207=Asetukset!$H$29,BU207*60*8,BU207*60*8*5)))</f>
        <v>0</v>
      </c>
      <c r="BY208" s="147"/>
      <c r="BZ208" s="147"/>
      <c r="CA208" s="147"/>
      <c r="CB208" s="45">
        <f>IF(CA207=Asetukset!$H$27,BZ207,IF(CA207=Asetukset!$H$28,BZ207*60,IF(CA207=Asetukset!$H$29,BZ207*60*8,BZ207*60*8*5)))</f>
        <v>0</v>
      </c>
      <c r="CD208" s="147"/>
      <c r="CE208" s="147"/>
      <c r="CF208" s="147"/>
      <c r="CG208" s="45">
        <f>IF(CF207=Asetukset!$H$27,CE207,IF(CF207=Asetukset!$H$28,CE207*60,IF(CF207=Asetukset!$H$29,CE207*60*8,CE207*60*8*5)))</f>
        <v>0</v>
      </c>
    </row>
    <row r="209" spans="7:85" x14ac:dyDescent="0.3">
      <c r="G209" s="147"/>
      <c r="H209" s="147"/>
      <c r="I209" s="147"/>
      <c r="L209" s="147"/>
      <c r="M209" s="147"/>
      <c r="N209" s="147"/>
      <c r="Q209" s="147"/>
      <c r="R209" s="147"/>
      <c r="S209" s="147"/>
      <c r="V209" s="147"/>
      <c r="W209" s="147"/>
      <c r="X209" s="147"/>
      <c r="AA209" s="147"/>
      <c r="AB209" s="147"/>
      <c r="AC209" s="147"/>
      <c r="AF209" s="147"/>
      <c r="AG209" s="147"/>
      <c r="AH209" s="147"/>
      <c r="AK209" s="147"/>
      <c r="AL209" s="147"/>
      <c r="AM209" s="147"/>
      <c r="AP209" s="147"/>
      <c r="AQ209" s="147"/>
      <c r="AR209" s="147"/>
      <c r="AU209" s="147"/>
      <c r="AV209" s="147"/>
      <c r="AW209" s="147"/>
      <c r="AZ209" s="147"/>
      <c r="BA209" s="147"/>
      <c r="BB209" s="147"/>
      <c r="BE209" s="147"/>
      <c r="BF209" s="147"/>
      <c r="BG209" s="147"/>
      <c r="BJ209" s="147"/>
      <c r="BK209" s="147"/>
      <c r="BL209" s="147"/>
      <c r="BO209" s="147"/>
      <c r="BP209" s="147"/>
      <c r="BQ209" s="147"/>
      <c r="BT209" s="147"/>
      <c r="BU209" s="147"/>
      <c r="BV209" s="147"/>
      <c r="BY209" s="147"/>
      <c r="BZ209" s="147"/>
      <c r="CA209" s="147"/>
      <c r="CD209" s="147"/>
      <c r="CE209" s="147"/>
      <c r="CF209" s="147"/>
    </row>
    <row r="210" spans="7:85" x14ac:dyDescent="0.3">
      <c r="G210" s="147"/>
      <c r="H210" s="147"/>
      <c r="I210" s="147"/>
      <c r="L210" s="147"/>
      <c r="M210" s="147"/>
      <c r="N210" s="147"/>
      <c r="Q210" s="147"/>
      <c r="R210" s="147"/>
      <c r="S210" s="147"/>
      <c r="V210" s="147"/>
      <c r="W210" s="147"/>
      <c r="X210" s="147"/>
      <c r="AA210" s="147"/>
      <c r="AB210" s="147"/>
      <c r="AC210" s="147"/>
      <c r="AF210" s="147"/>
      <c r="AG210" s="147"/>
      <c r="AH210" s="147"/>
      <c r="AK210" s="147"/>
      <c r="AL210" s="147"/>
      <c r="AM210" s="147"/>
      <c r="AP210" s="147"/>
      <c r="AQ210" s="147"/>
      <c r="AR210" s="147"/>
      <c r="AU210" s="147"/>
      <c r="AV210" s="147"/>
      <c r="AW210" s="147"/>
      <c r="AZ210" s="147"/>
      <c r="BA210" s="147"/>
      <c r="BB210" s="147"/>
      <c r="BE210" s="147"/>
      <c r="BF210" s="147"/>
      <c r="BG210" s="147"/>
      <c r="BJ210" s="147"/>
      <c r="BK210" s="147"/>
      <c r="BL210" s="147"/>
      <c r="BO210" s="147"/>
      <c r="BP210" s="147"/>
      <c r="BQ210" s="147"/>
      <c r="BT210" s="147"/>
      <c r="BU210" s="147"/>
      <c r="BV210" s="147"/>
      <c r="BY210" s="147"/>
      <c r="BZ210" s="147"/>
      <c r="CA210" s="147"/>
      <c r="CD210" s="147"/>
      <c r="CE210" s="147"/>
      <c r="CF210" s="147"/>
    </row>
    <row r="211" spans="7:85" x14ac:dyDescent="0.3">
      <c r="G211" s="147"/>
      <c r="H211" s="147"/>
      <c r="I211" s="147"/>
      <c r="L211" s="147"/>
      <c r="M211" s="147"/>
      <c r="N211" s="147"/>
      <c r="Q211" s="147"/>
      <c r="R211" s="147"/>
      <c r="S211" s="147"/>
      <c r="V211" s="147"/>
      <c r="W211" s="147"/>
      <c r="X211" s="147"/>
      <c r="AA211" s="147"/>
      <c r="AB211" s="147"/>
      <c r="AC211" s="147"/>
      <c r="AF211" s="147"/>
      <c r="AG211" s="147"/>
      <c r="AH211" s="147"/>
      <c r="AK211" s="147"/>
      <c r="AL211" s="147"/>
      <c r="AM211" s="147"/>
      <c r="AP211" s="147"/>
      <c r="AQ211" s="147"/>
      <c r="AR211" s="147"/>
      <c r="AU211" s="147"/>
      <c r="AV211" s="147"/>
      <c r="AW211" s="147"/>
      <c r="AZ211" s="147"/>
      <c r="BA211" s="147"/>
      <c r="BB211" s="147"/>
      <c r="BE211" s="147"/>
      <c r="BF211" s="147"/>
      <c r="BG211" s="147"/>
      <c r="BJ211" s="147"/>
      <c r="BK211" s="147"/>
      <c r="BL211" s="147"/>
      <c r="BO211" s="147"/>
      <c r="BP211" s="147"/>
      <c r="BQ211" s="147"/>
      <c r="BT211" s="147"/>
      <c r="BU211" s="147"/>
      <c r="BV211" s="147"/>
      <c r="BY211" s="147"/>
      <c r="BZ211" s="147"/>
      <c r="CA211" s="147"/>
      <c r="CD211" s="147"/>
      <c r="CE211" s="147"/>
      <c r="CF211" s="147"/>
    </row>
    <row r="212" spans="7:85" x14ac:dyDescent="0.3">
      <c r="G212" s="120"/>
      <c r="H212" s="120"/>
      <c r="I212" s="120"/>
      <c r="L212" s="120"/>
      <c r="M212" s="120"/>
      <c r="N212" s="120"/>
      <c r="Q212" s="120"/>
      <c r="R212" s="120"/>
      <c r="S212" s="120"/>
      <c r="V212" s="120"/>
      <c r="W212" s="120"/>
      <c r="X212" s="120"/>
      <c r="AA212" s="120"/>
      <c r="AB212" s="120"/>
      <c r="AC212" s="120"/>
      <c r="AF212" s="120"/>
      <c r="AG212" s="120"/>
      <c r="AH212" s="120"/>
      <c r="AK212" s="120"/>
      <c r="AL212" s="120"/>
      <c r="AM212" s="120"/>
      <c r="AP212" s="120"/>
      <c r="AQ212" s="120"/>
      <c r="AR212" s="120"/>
      <c r="AU212" s="120"/>
      <c r="AV212" s="120"/>
      <c r="AW212" s="120"/>
      <c r="AZ212" s="120"/>
      <c r="BA212" s="120"/>
      <c r="BB212" s="120"/>
      <c r="BE212" s="120"/>
      <c r="BF212" s="120"/>
      <c r="BG212" s="120"/>
      <c r="BJ212" s="120"/>
      <c r="BK212" s="120"/>
      <c r="BL212" s="120"/>
      <c r="BO212" s="120"/>
      <c r="BP212" s="120"/>
      <c r="BQ212" s="120"/>
      <c r="BT212" s="120"/>
      <c r="BU212" s="120"/>
      <c r="BV212" s="120"/>
      <c r="BY212" s="120"/>
      <c r="BZ212" s="120"/>
      <c r="CA212" s="120"/>
      <c r="CD212" s="120"/>
      <c r="CE212" s="120"/>
      <c r="CF212" s="120"/>
    </row>
    <row r="213" spans="7:85" x14ac:dyDescent="0.3">
      <c r="G213" s="147" t="s">
        <v>44</v>
      </c>
      <c r="H213" s="147"/>
      <c r="I213" s="147"/>
      <c r="L213" s="147" t="s">
        <v>44</v>
      </c>
      <c r="M213" s="147"/>
      <c r="N213" s="147"/>
      <c r="Q213" s="147" t="s">
        <v>44</v>
      </c>
      <c r="R213" s="147"/>
      <c r="S213" s="147"/>
      <c r="V213" s="147" t="s">
        <v>44</v>
      </c>
      <c r="W213" s="147"/>
      <c r="X213" s="147"/>
      <c r="AA213" s="147" t="s">
        <v>44</v>
      </c>
      <c r="AB213" s="147"/>
      <c r="AC213" s="147"/>
      <c r="AF213" s="147" t="s">
        <v>44</v>
      </c>
      <c r="AG213" s="147"/>
      <c r="AH213" s="147"/>
      <c r="AK213" s="147" t="s">
        <v>44</v>
      </c>
      <c r="AL213" s="147"/>
      <c r="AM213" s="147"/>
      <c r="AP213" s="147" t="s">
        <v>44</v>
      </c>
      <c r="AQ213" s="147"/>
      <c r="AR213" s="147"/>
      <c r="AU213" s="147" t="s">
        <v>44</v>
      </c>
      <c r="AV213" s="147"/>
      <c r="AW213" s="147"/>
      <c r="AZ213" s="147" t="s">
        <v>44</v>
      </c>
      <c r="BA213" s="147"/>
      <c r="BB213" s="147"/>
      <c r="BE213" s="147" t="s">
        <v>44</v>
      </c>
      <c r="BF213" s="147"/>
      <c r="BG213" s="147"/>
      <c r="BJ213" s="147" t="s">
        <v>44</v>
      </c>
      <c r="BK213" s="147"/>
      <c r="BL213" s="147"/>
      <c r="BO213" s="147" t="s">
        <v>44</v>
      </c>
      <c r="BP213" s="147"/>
      <c r="BQ213" s="147"/>
      <c r="BT213" s="147" t="s">
        <v>44</v>
      </c>
      <c r="BU213" s="147"/>
      <c r="BV213" s="147"/>
      <c r="BY213" s="147" t="s">
        <v>44</v>
      </c>
      <c r="BZ213" s="147"/>
      <c r="CA213" s="147"/>
      <c r="CD213" s="147" t="s">
        <v>44</v>
      </c>
      <c r="CE213" s="147"/>
      <c r="CF213" s="147"/>
    </row>
    <row r="214" spans="7:85" ht="14" customHeight="1" x14ac:dyDescent="0.3">
      <c r="G214" s="147"/>
      <c r="H214" s="147"/>
      <c r="I214" s="147"/>
      <c r="L214" s="147"/>
      <c r="M214" s="147"/>
      <c r="N214" s="147"/>
      <c r="Q214" s="147"/>
      <c r="R214" s="147"/>
      <c r="S214" s="147"/>
      <c r="V214" s="147"/>
      <c r="W214" s="147"/>
      <c r="X214" s="147"/>
      <c r="AA214" s="147"/>
      <c r="AB214" s="147"/>
      <c r="AC214" s="147"/>
      <c r="AF214" s="147"/>
      <c r="AG214" s="147"/>
      <c r="AH214" s="147"/>
      <c r="AK214" s="147"/>
      <c r="AL214" s="147"/>
      <c r="AM214" s="147"/>
      <c r="AP214" s="147"/>
      <c r="AQ214" s="147"/>
      <c r="AR214" s="147"/>
      <c r="AU214" s="147"/>
      <c r="AV214" s="147"/>
      <c r="AW214" s="147"/>
      <c r="AZ214" s="147"/>
      <c r="BA214" s="147"/>
      <c r="BB214" s="147"/>
      <c r="BE214" s="147"/>
      <c r="BF214" s="147"/>
      <c r="BG214" s="147"/>
      <c r="BJ214" s="147"/>
      <c r="BK214" s="147"/>
      <c r="BL214" s="147"/>
      <c r="BO214" s="147"/>
      <c r="BP214" s="147"/>
      <c r="BQ214" s="147"/>
      <c r="BT214" s="147"/>
      <c r="BU214" s="147"/>
      <c r="BV214" s="147"/>
      <c r="BY214" s="147"/>
      <c r="BZ214" s="147"/>
      <c r="CA214" s="147"/>
      <c r="CD214" s="147"/>
      <c r="CE214" s="147"/>
      <c r="CF214" s="147"/>
    </row>
    <row r="215" spans="7:85" x14ac:dyDescent="0.3">
      <c r="G215" s="147"/>
      <c r="H215" s="147"/>
      <c r="I215" s="147"/>
      <c r="L215" s="147"/>
      <c r="M215" s="147"/>
      <c r="N215" s="147"/>
      <c r="Q215" s="147"/>
      <c r="R215" s="147"/>
      <c r="S215" s="147"/>
      <c r="V215" s="147"/>
      <c r="W215" s="147"/>
      <c r="X215" s="147"/>
      <c r="AA215" s="147"/>
      <c r="AB215" s="147"/>
      <c r="AC215" s="147"/>
      <c r="AF215" s="147"/>
      <c r="AG215" s="147"/>
      <c r="AH215" s="147"/>
      <c r="AK215" s="147"/>
      <c r="AL215" s="147"/>
      <c r="AM215" s="147"/>
      <c r="AP215" s="147"/>
      <c r="AQ215" s="147"/>
      <c r="AR215" s="147"/>
      <c r="AU215" s="147"/>
      <c r="AV215" s="147"/>
      <c r="AW215" s="147"/>
      <c r="AZ215" s="147"/>
      <c r="BA215" s="147"/>
      <c r="BB215" s="147"/>
      <c r="BE215" s="147"/>
      <c r="BF215" s="147"/>
      <c r="BG215" s="147"/>
      <c r="BJ215" s="147"/>
      <c r="BK215" s="147"/>
      <c r="BL215" s="147"/>
      <c r="BO215" s="147"/>
      <c r="BP215" s="147"/>
      <c r="BQ215" s="147"/>
      <c r="BT215" s="147"/>
      <c r="BU215" s="147"/>
      <c r="BV215" s="147"/>
      <c r="BY215" s="147"/>
      <c r="BZ215" s="147"/>
      <c r="CA215" s="147"/>
      <c r="CD215" s="147"/>
      <c r="CE215" s="147"/>
      <c r="CF215" s="147"/>
    </row>
    <row r="216" spans="7:85" x14ac:dyDescent="0.3">
      <c r="G216" s="147"/>
      <c r="H216" s="147"/>
      <c r="I216" s="147"/>
      <c r="L216" s="147"/>
      <c r="M216" s="147"/>
      <c r="N216" s="147"/>
      <c r="Q216" s="147"/>
      <c r="R216" s="147"/>
      <c r="S216" s="147"/>
      <c r="V216" s="147"/>
      <c r="W216" s="147"/>
      <c r="X216" s="147"/>
      <c r="AA216" s="147"/>
      <c r="AB216" s="147"/>
      <c r="AC216" s="147"/>
      <c r="AF216" s="147"/>
      <c r="AG216" s="147"/>
      <c r="AH216" s="147"/>
      <c r="AK216" s="147"/>
      <c r="AL216" s="147"/>
      <c r="AM216" s="147"/>
      <c r="AP216" s="147"/>
      <c r="AQ216" s="147"/>
      <c r="AR216" s="147"/>
      <c r="AU216" s="147"/>
      <c r="AV216" s="147"/>
      <c r="AW216" s="147"/>
      <c r="AZ216" s="147"/>
      <c r="BA216" s="147"/>
      <c r="BB216" s="147"/>
      <c r="BE216" s="147"/>
      <c r="BF216" s="147"/>
      <c r="BG216" s="147"/>
      <c r="BJ216" s="147"/>
      <c r="BK216" s="147"/>
      <c r="BL216" s="147"/>
      <c r="BO216" s="147"/>
      <c r="BP216" s="147"/>
      <c r="BQ216" s="147"/>
      <c r="BT216" s="147"/>
      <c r="BU216" s="147"/>
      <c r="BV216" s="147"/>
      <c r="BY216" s="147"/>
      <c r="BZ216" s="147"/>
      <c r="CA216" s="147"/>
      <c r="CD216" s="147"/>
      <c r="CE216" s="147"/>
      <c r="CF216" s="147"/>
    </row>
    <row r="217" spans="7:85" ht="14" customHeight="1" x14ac:dyDescent="0.3">
      <c r="G217" s="147"/>
      <c r="H217" s="147"/>
      <c r="I217" s="147"/>
      <c r="L217" s="147"/>
      <c r="M217" s="147"/>
      <c r="N217" s="147"/>
      <c r="Q217" s="147"/>
      <c r="R217" s="147"/>
      <c r="S217" s="147"/>
      <c r="V217" s="147"/>
      <c r="W217" s="147"/>
      <c r="X217" s="147"/>
      <c r="AA217" s="147"/>
      <c r="AB217" s="147"/>
      <c r="AC217" s="147"/>
      <c r="AF217" s="147"/>
      <c r="AG217" s="147"/>
      <c r="AH217" s="147"/>
      <c r="AK217" s="147"/>
      <c r="AL217" s="147"/>
      <c r="AM217" s="147"/>
      <c r="AP217" s="147"/>
      <c r="AQ217" s="147"/>
      <c r="AR217" s="147"/>
      <c r="AU217" s="147"/>
      <c r="AV217" s="147"/>
      <c r="AW217" s="147"/>
      <c r="AZ217" s="147"/>
      <c r="BA217" s="147"/>
      <c r="BB217" s="147"/>
      <c r="BE217" s="147"/>
      <c r="BF217" s="147"/>
      <c r="BG217" s="147"/>
      <c r="BJ217" s="147"/>
      <c r="BK217" s="147"/>
      <c r="BL217" s="147"/>
      <c r="BO217" s="147"/>
      <c r="BP217" s="147"/>
      <c r="BQ217" s="147"/>
      <c r="BT217" s="147"/>
      <c r="BU217" s="147"/>
      <c r="BV217" s="147"/>
      <c r="BY217" s="147"/>
      <c r="BZ217" s="147"/>
      <c r="CA217" s="147"/>
      <c r="CD217" s="147"/>
      <c r="CE217" s="147"/>
      <c r="CF217" s="147"/>
    </row>
    <row r="218" spans="7:85" x14ac:dyDescent="0.3">
      <c r="G218" s="147"/>
      <c r="H218" s="147"/>
      <c r="I218" s="147"/>
      <c r="L218" s="147"/>
      <c r="M218" s="147"/>
      <c r="N218" s="147"/>
      <c r="Q218" s="147"/>
      <c r="R218" s="147"/>
      <c r="S218" s="147"/>
      <c r="V218" s="147"/>
      <c r="W218" s="147"/>
      <c r="X218" s="147"/>
      <c r="AA218" s="147"/>
      <c r="AB218" s="147"/>
      <c r="AC218" s="147"/>
      <c r="AF218" s="147"/>
      <c r="AG218" s="147"/>
      <c r="AH218" s="147"/>
      <c r="AK218" s="147"/>
      <c r="AL218" s="147"/>
      <c r="AM218" s="147"/>
      <c r="AP218" s="147"/>
      <c r="AQ218" s="147"/>
      <c r="AR218" s="147"/>
      <c r="AU218" s="147"/>
      <c r="AV218" s="147"/>
      <c r="AW218" s="147"/>
      <c r="AZ218" s="147"/>
      <c r="BA218" s="147"/>
      <c r="BB218" s="147"/>
      <c r="BE218" s="147"/>
      <c r="BF218" s="147"/>
      <c r="BG218" s="147"/>
      <c r="BJ218" s="147"/>
      <c r="BK218" s="147"/>
      <c r="BL218" s="147"/>
      <c r="BO218" s="147"/>
      <c r="BP218" s="147"/>
      <c r="BQ218" s="147"/>
      <c r="BT218" s="147"/>
      <c r="BU218" s="147"/>
      <c r="BV218" s="147"/>
      <c r="BY218" s="147"/>
      <c r="BZ218" s="147"/>
      <c r="CA218" s="147"/>
      <c r="CD218" s="147"/>
      <c r="CE218" s="147"/>
      <c r="CF218" s="147"/>
    </row>
    <row r="219" spans="7:85" x14ac:dyDescent="0.3">
      <c r="G219" s="147"/>
      <c r="H219" s="147"/>
      <c r="I219" s="147"/>
      <c r="J219" s="45">
        <f>IF(I218=Asetukset!$H$27,H218,IF(I218=Asetukset!$H$28,H218*60,IF(I218=Asetukset!$H$29,H218*60*8,H218*60*8*5)))</f>
        <v>0</v>
      </c>
      <c r="L219" s="147"/>
      <c r="M219" s="147"/>
      <c r="N219" s="147"/>
      <c r="O219" s="45">
        <f>IF(N218=Asetukset!$H$27,M218,IF(N218=Asetukset!$H$28,M218*60,IF(N218=Asetukset!$H$29,M218*60*8,M218*60*8*5)))</f>
        <v>0</v>
      </c>
      <c r="Q219" s="147"/>
      <c r="R219" s="147"/>
      <c r="S219" s="147"/>
      <c r="T219" s="45">
        <f>IF(S218=Asetukset!$H$27,R218,IF(S218=Asetukset!$H$28,R218*60,IF(S218=Asetukset!$H$29,R218*60*8,R218*60*8*5)))</f>
        <v>0</v>
      </c>
      <c r="V219" s="147"/>
      <c r="W219" s="147"/>
      <c r="X219" s="147"/>
      <c r="Y219" s="45">
        <f>IF(X218=Asetukset!$H$27,W218,IF(X218=Asetukset!$H$28,W218*60,IF(X218=Asetukset!$H$29,W218*60*8,W218*60*8*5)))</f>
        <v>0</v>
      </c>
      <c r="AA219" s="147"/>
      <c r="AB219" s="147"/>
      <c r="AC219" s="147"/>
      <c r="AD219" s="45">
        <f>IF(AC218=Asetukset!$H$27,AB218,IF(AC218=Asetukset!$H$28,AB218*60,IF(AC218=Asetukset!$H$29,AB218*60*8,AB218*60*8*5)))</f>
        <v>0</v>
      </c>
      <c r="AF219" s="147"/>
      <c r="AG219" s="147"/>
      <c r="AH219" s="147"/>
      <c r="AI219" s="45">
        <f>IF(AH218=Asetukset!$H$27,AG218,IF(AH218=Asetukset!$H$28,AG218*60,IF(AH218=Asetukset!$H$29,AG218*60*8,AG218*60*8*5)))</f>
        <v>0</v>
      </c>
      <c r="AK219" s="147"/>
      <c r="AL219" s="147"/>
      <c r="AM219" s="147"/>
      <c r="AN219" s="45">
        <f>IF(AM218=Asetukset!$H$27,AL218,IF(AM218=Asetukset!$H$28,AL218*60,IF(AM218=Asetukset!$H$29,AL218*60*8,AL218*60*8*5)))</f>
        <v>0</v>
      </c>
      <c r="AP219" s="147"/>
      <c r="AQ219" s="147"/>
      <c r="AR219" s="147"/>
      <c r="AS219" s="45">
        <f>IF(AR218=Asetukset!$H$27,AQ218,IF(AR218=Asetukset!$H$28,AQ218*60,IF(AR218=Asetukset!$H$29,AQ218*60*8,AQ218*60*8*5)))</f>
        <v>0</v>
      </c>
      <c r="AU219" s="147"/>
      <c r="AV219" s="147"/>
      <c r="AW219" s="147"/>
      <c r="AX219" s="45">
        <f>IF(AW218=Asetukset!$H$27,AV218,IF(AW218=Asetukset!$H$28,AV218*60,IF(AW218=Asetukset!$H$29,AV218*60*8,AV218*60*8*5)))</f>
        <v>0</v>
      </c>
      <c r="AZ219" s="147"/>
      <c r="BA219" s="147"/>
      <c r="BB219" s="147"/>
      <c r="BC219" s="45">
        <f>IF(BB218=Asetukset!$H$27,BA218,IF(BB218=Asetukset!$H$28,BA218*60,IF(BB218=Asetukset!$H$29,BA218*60*8,BA218*60*8*5)))</f>
        <v>0</v>
      </c>
      <c r="BE219" s="147"/>
      <c r="BF219" s="147"/>
      <c r="BG219" s="147"/>
      <c r="BH219" s="45">
        <f>IF(BG218=Asetukset!$H$27,BF218,IF(BG218=Asetukset!$H$28,BF218*60,IF(BG218=Asetukset!$H$29,BF218*60*8,BF218*60*8*5)))</f>
        <v>0</v>
      </c>
      <c r="BJ219" s="147"/>
      <c r="BK219" s="147"/>
      <c r="BL219" s="147"/>
      <c r="BM219" s="45">
        <f>IF(BL218=Asetukset!$H$27,BK218,IF(BL218=Asetukset!$H$28,BK218*60,IF(BL218=Asetukset!$H$29,BK218*60*8,BK218*60*8*5)))</f>
        <v>0</v>
      </c>
      <c r="BO219" s="147"/>
      <c r="BP219" s="147"/>
      <c r="BQ219" s="147"/>
      <c r="BR219" s="45">
        <f>IF(BQ218=Asetukset!$H$27,BP218,IF(BQ218=Asetukset!$H$28,BP218*60,IF(BQ218=Asetukset!$H$29,BP218*60*8,BP218*60*8*5)))</f>
        <v>0</v>
      </c>
      <c r="BT219" s="147"/>
      <c r="BU219" s="147"/>
      <c r="BV219" s="147"/>
      <c r="BW219" s="45">
        <f>IF(BV218=Asetukset!$H$27,BU218,IF(BV218=Asetukset!$H$28,BU218*60,IF(BV218=Asetukset!$H$29,BU218*60*8,BU218*60*8*5)))</f>
        <v>0</v>
      </c>
      <c r="BY219" s="147"/>
      <c r="BZ219" s="147"/>
      <c r="CA219" s="147"/>
      <c r="CB219" s="45">
        <f>IF(CA218=Asetukset!$H$27,BZ218,IF(CA218=Asetukset!$H$28,BZ218*60,IF(CA218=Asetukset!$H$29,BZ218*60*8,BZ218*60*8*5)))</f>
        <v>0</v>
      </c>
      <c r="CD219" s="147"/>
      <c r="CE219" s="147"/>
      <c r="CF219" s="147"/>
      <c r="CG219" s="45">
        <f>IF(CF218=Asetukset!$H$27,CE218,IF(CF218=Asetukset!$H$28,CE218*60,IF(CF218=Asetukset!$H$29,CE218*60*8,CE218*60*8*5)))</f>
        <v>0</v>
      </c>
    </row>
    <row r="220" spans="7:85" x14ac:dyDescent="0.3">
      <c r="G220" s="147"/>
      <c r="H220" s="147"/>
      <c r="I220" s="147"/>
      <c r="L220" s="147"/>
      <c r="M220" s="147"/>
      <c r="N220" s="147"/>
      <c r="Q220" s="147"/>
      <c r="R220" s="147"/>
      <c r="S220" s="147"/>
      <c r="V220" s="147"/>
      <c r="W220" s="147"/>
      <c r="X220" s="147"/>
      <c r="AA220" s="147"/>
      <c r="AB220" s="147"/>
      <c r="AC220" s="147"/>
      <c r="AF220" s="147"/>
      <c r="AG220" s="147"/>
      <c r="AH220" s="147"/>
      <c r="AK220" s="147"/>
      <c r="AL220" s="147"/>
      <c r="AM220" s="147"/>
      <c r="AP220" s="147"/>
      <c r="AQ220" s="147"/>
      <c r="AR220" s="147"/>
      <c r="AU220" s="147"/>
      <c r="AV220" s="147"/>
      <c r="AW220" s="147"/>
      <c r="AZ220" s="147"/>
      <c r="BA220" s="147"/>
      <c r="BB220" s="147"/>
      <c r="BE220" s="147"/>
      <c r="BF220" s="147"/>
      <c r="BG220" s="147"/>
      <c r="BJ220" s="147"/>
      <c r="BK220" s="147"/>
      <c r="BL220" s="147"/>
      <c r="BO220" s="147"/>
      <c r="BP220" s="147"/>
      <c r="BQ220" s="147"/>
      <c r="BT220" s="147"/>
      <c r="BU220" s="147"/>
      <c r="BV220" s="147"/>
      <c r="BY220" s="147"/>
      <c r="BZ220" s="147"/>
      <c r="CA220" s="147"/>
      <c r="CD220" s="147"/>
      <c r="CE220" s="147"/>
      <c r="CF220" s="147"/>
    </row>
    <row r="221" spans="7:85" x14ac:dyDescent="0.3">
      <c r="G221" s="147"/>
      <c r="H221" s="147"/>
      <c r="I221" s="147"/>
      <c r="L221" s="147"/>
      <c r="M221" s="147"/>
      <c r="N221" s="147"/>
      <c r="Q221" s="147"/>
      <c r="R221" s="147"/>
      <c r="S221" s="147"/>
      <c r="V221" s="147"/>
      <c r="W221" s="147"/>
      <c r="X221" s="147"/>
      <c r="AA221" s="147"/>
      <c r="AB221" s="147"/>
      <c r="AC221" s="147"/>
      <c r="AF221" s="147"/>
      <c r="AG221" s="147"/>
      <c r="AH221" s="147"/>
      <c r="AK221" s="147"/>
      <c r="AL221" s="147"/>
      <c r="AM221" s="147"/>
      <c r="AP221" s="147"/>
      <c r="AQ221" s="147"/>
      <c r="AR221" s="147"/>
      <c r="AU221" s="147"/>
      <c r="AV221" s="147"/>
      <c r="AW221" s="147"/>
      <c r="AZ221" s="147"/>
      <c r="BA221" s="147"/>
      <c r="BB221" s="147"/>
      <c r="BE221" s="147"/>
      <c r="BF221" s="147"/>
      <c r="BG221" s="147"/>
      <c r="BJ221" s="147"/>
      <c r="BK221" s="147"/>
      <c r="BL221" s="147"/>
      <c r="BO221" s="147"/>
      <c r="BP221" s="147"/>
      <c r="BQ221" s="147"/>
      <c r="BT221" s="147"/>
      <c r="BU221" s="147"/>
      <c r="BV221" s="147"/>
      <c r="BY221" s="147"/>
      <c r="BZ221" s="147"/>
      <c r="CA221" s="147"/>
      <c r="CD221" s="147"/>
      <c r="CE221" s="147"/>
      <c r="CF221" s="147"/>
    </row>
    <row r="222" spans="7:85" x14ac:dyDescent="0.3">
      <c r="G222" s="147"/>
      <c r="H222" s="147"/>
      <c r="I222" s="147"/>
      <c r="L222" s="147"/>
      <c r="M222" s="147"/>
      <c r="N222" s="147"/>
      <c r="Q222" s="147"/>
      <c r="R222" s="147"/>
      <c r="S222" s="147"/>
      <c r="V222" s="147"/>
      <c r="W222" s="147"/>
      <c r="X222" s="147"/>
      <c r="AA222" s="147"/>
      <c r="AB222" s="147"/>
      <c r="AC222" s="147"/>
      <c r="AF222" s="147"/>
      <c r="AG222" s="147"/>
      <c r="AH222" s="147"/>
      <c r="AK222" s="147"/>
      <c r="AL222" s="147"/>
      <c r="AM222" s="147"/>
      <c r="AP222" s="147"/>
      <c r="AQ222" s="147"/>
      <c r="AR222" s="147"/>
      <c r="AU222" s="147"/>
      <c r="AV222" s="147"/>
      <c r="AW222" s="147"/>
      <c r="AZ222" s="147"/>
      <c r="BA222" s="147"/>
      <c r="BB222" s="147"/>
      <c r="BE222" s="147"/>
      <c r="BF222" s="147"/>
      <c r="BG222" s="147"/>
      <c r="BJ222" s="147"/>
      <c r="BK222" s="147"/>
      <c r="BL222" s="147"/>
      <c r="BO222" s="147"/>
      <c r="BP222" s="147"/>
      <c r="BQ222" s="147"/>
      <c r="BT222" s="147"/>
      <c r="BU222" s="147"/>
      <c r="BV222" s="147"/>
      <c r="BY222" s="147"/>
      <c r="BZ222" s="147"/>
      <c r="CA222" s="147"/>
      <c r="CD222" s="147"/>
      <c r="CE222" s="147"/>
      <c r="CF222" s="147"/>
    </row>
    <row r="223" spans="7:85" x14ac:dyDescent="0.3">
      <c r="G223" s="120"/>
      <c r="H223" s="120"/>
      <c r="I223" s="120"/>
      <c r="L223" s="120"/>
      <c r="M223" s="120"/>
      <c r="N223" s="120"/>
      <c r="Q223" s="120"/>
      <c r="R223" s="120"/>
      <c r="S223" s="120"/>
      <c r="V223" s="120"/>
      <c r="W223" s="120"/>
      <c r="X223" s="120"/>
      <c r="AA223" s="120"/>
      <c r="AB223" s="120"/>
      <c r="AC223" s="120"/>
      <c r="AF223" s="120"/>
      <c r="AG223" s="120"/>
      <c r="AH223" s="120"/>
      <c r="AK223" s="120"/>
      <c r="AL223" s="120"/>
      <c r="AM223" s="120"/>
      <c r="AP223" s="120"/>
      <c r="AQ223" s="120"/>
      <c r="AR223" s="120"/>
      <c r="AU223" s="120"/>
      <c r="AV223" s="120"/>
      <c r="AW223" s="120"/>
      <c r="AZ223" s="120"/>
      <c r="BA223" s="120"/>
      <c r="BB223" s="120"/>
      <c r="BE223" s="120"/>
      <c r="BF223" s="120"/>
      <c r="BG223" s="120"/>
      <c r="BJ223" s="120"/>
      <c r="BK223" s="120"/>
      <c r="BL223" s="120"/>
      <c r="BO223" s="120"/>
      <c r="BP223" s="120"/>
      <c r="BQ223" s="120"/>
      <c r="BT223" s="120"/>
      <c r="BU223" s="120"/>
      <c r="BV223" s="120"/>
      <c r="BY223" s="120"/>
      <c r="BZ223" s="120"/>
      <c r="CA223" s="120"/>
      <c r="CD223" s="120"/>
      <c r="CE223" s="120"/>
      <c r="CF223" s="120"/>
    </row>
    <row r="224" spans="7:85" x14ac:dyDescent="0.3">
      <c r="G224" s="147" t="s">
        <v>44</v>
      </c>
      <c r="H224" s="147"/>
      <c r="I224" s="147"/>
      <c r="L224" s="147" t="s">
        <v>44</v>
      </c>
      <c r="M224" s="147"/>
      <c r="N224" s="147"/>
      <c r="Q224" s="147" t="s">
        <v>44</v>
      </c>
      <c r="R224" s="147"/>
      <c r="S224" s="147"/>
      <c r="V224" s="147" t="s">
        <v>44</v>
      </c>
      <c r="W224" s="147"/>
      <c r="X224" s="147"/>
      <c r="AA224" s="147" t="s">
        <v>44</v>
      </c>
      <c r="AB224" s="147"/>
      <c r="AC224" s="147"/>
      <c r="AF224" s="147" t="s">
        <v>44</v>
      </c>
      <c r="AG224" s="147"/>
      <c r="AH224" s="147"/>
      <c r="AK224" s="147" t="s">
        <v>44</v>
      </c>
      <c r="AL224" s="147"/>
      <c r="AM224" s="147"/>
      <c r="AP224" s="147" t="s">
        <v>44</v>
      </c>
      <c r="AQ224" s="147"/>
      <c r="AR224" s="147"/>
      <c r="AU224" s="147" t="s">
        <v>44</v>
      </c>
      <c r="AV224" s="147"/>
      <c r="AW224" s="147"/>
      <c r="AZ224" s="147" t="s">
        <v>44</v>
      </c>
      <c r="BA224" s="147"/>
      <c r="BB224" s="147"/>
      <c r="BE224" s="147" t="s">
        <v>44</v>
      </c>
      <c r="BF224" s="147"/>
      <c r="BG224" s="147"/>
      <c r="BJ224" s="147" t="s">
        <v>44</v>
      </c>
      <c r="BK224" s="147"/>
      <c r="BL224" s="147"/>
      <c r="BO224" s="147" t="s">
        <v>44</v>
      </c>
      <c r="BP224" s="147"/>
      <c r="BQ224" s="147"/>
      <c r="BT224" s="147" t="s">
        <v>44</v>
      </c>
      <c r="BU224" s="147"/>
      <c r="BV224" s="147"/>
      <c r="BY224" s="147" t="s">
        <v>44</v>
      </c>
      <c r="BZ224" s="147"/>
      <c r="CA224" s="147"/>
      <c r="CD224" s="147" t="s">
        <v>44</v>
      </c>
      <c r="CE224" s="147"/>
      <c r="CF224" s="147"/>
    </row>
    <row r="225" spans="7:85" ht="14" customHeight="1" x14ac:dyDescent="0.3">
      <c r="G225" s="147"/>
      <c r="H225" s="147"/>
      <c r="I225" s="147"/>
      <c r="L225" s="147"/>
      <c r="M225" s="147"/>
      <c r="N225" s="147"/>
      <c r="Q225" s="147"/>
      <c r="R225" s="147"/>
      <c r="S225" s="147"/>
      <c r="V225" s="147"/>
      <c r="W225" s="147"/>
      <c r="X225" s="147"/>
      <c r="AA225" s="147"/>
      <c r="AB225" s="147"/>
      <c r="AC225" s="147"/>
      <c r="AF225" s="147"/>
      <c r="AG225" s="147"/>
      <c r="AH225" s="147"/>
      <c r="AK225" s="147"/>
      <c r="AL225" s="147"/>
      <c r="AM225" s="147"/>
      <c r="AP225" s="147"/>
      <c r="AQ225" s="147"/>
      <c r="AR225" s="147"/>
      <c r="AU225" s="147"/>
      <c r="AV225" s="147"/>
      <c r="AW225" s="147"/>
      <c r="AZ225" s="147"/>
      <c r="BA225" s="147"/>
      <c r="BB225" s="147"/>
      <c r="BE225" s="147"/>
      <c r="BF225" s="147"/>
      <c r="BG225" s="147"/>
      <c r="BJ225" s="147"/>
      <c r="BK225" s="147"/>
      <c r="BL225" s="147"/>
      <c r="BO225" s="147"/>
      <c r="BP225" s="147"/>
      <c r="BQ225" s="147"/>
      <c r="BT225" s="147"/>
      <c r="BU225" s="147"/>
      <c r="BV225" s="147"/>
      <c r="BY225" s="147"/>
      <c r="BZ225" s="147"/>
      <c r="CA225" s="147"/>
      <c r="CD225" s="147"/>
      <c r="CE225" s="147"/>
      <c r="CF225" s="147"/>
    </row>
    <row r="226" spans="7:85" x14ac:dyDescent="0.3">
      <c r="G226" s="147"/>
      <c r="H226" s="147"/>
      <c r="I226" s="147"/>
      <c r="L226" s="147"/>
      <c r="M226" s="147"/>
      <c r="N226" s="147"/>
      <c r="Q226" s="147"/>
      <c r="R226" s="147"/>
      <c r="S226" s="147"/>
      <c r="V226" s="147"/>
      <c r="W226" s="147"/>
      <c r="X226" s="147"/>
      <c r="AA226" s="147"/>
      <c r="AB226" s="147"/>
      <c r="AC226" s="147"/>
      <c r="AF226" s="147"/>
      <c r="AG226" s="147"/>
      <c r="AH226" s="147"/>
      <c r="AK226" s="147"/>
      <c r="AL226" s="147"/>
      <c r="AM226" s="147"/>
      <c r="AP226" s="147"/>
      <c r="AQ226" s="147"/>
      <c r="AR226" s="147"/>
      <c r="AU226" s="147"/>
      <c r="AV226" s="147"/>
      <c r="AW226" s="147"/>
      <c r="AZ226" s="147"/>
      <c r="BA226" s="147"/>
      <c r="BB226" s="147"/>
      <c r="BE226" s="147"/>
      <c r="BF226" s="147"/>
      <c r="BG226" s="147"/>
      <c r="BJ226" s="147"/>
      <c r="BK226" s="147"/>
      <c r="BL226" s="147"/>
      <c r="BO226" s="147"/>
      <c r="BP226" s="147"/>
      <c r="BQ226" s="147"/>
      <c r="BT226" s="147"/>
      <c r="BU226" s="147"/>
      <c r="BV226" s="147"/>
      <c r="BY226" s="147"/>
      <c r="BZ226" s="147"/>
      <c r="CA226" s="147"/>
      <c r="CD226" s="147"/>
      <c r="CE226" s="147"/>
      <c r="CF226" s="147"/>
    </row>
    <row r="227" spans="7:85" x14ac:dyDescent="0.3">
      <c r="G227" s="147"/>
      <c r="H227" s="147"/>
      <c r="I227" s="147"/>
      <c r="L227" s="147"/>
      <c r="M227" s="147"/>
      <c r="N227" s="147"/>
      <c r="Q227" s="147"/>
      <c r="R227" s="147"/>
      <c r="S227" s="147"/>
      <c r="V227" s="147"/>
      <c r="W227" s="147"/>
      <c r="X227" s="147"/>
      <c r="AA227" s="147"/>
      <c r="AB227" s="147"/>
      <c r="AC227" s="147"/>
      <c r="AF227" s="147"/>
      <c r="AG227" s="147"/>
      <c r="AH227" s="147"/>
      <c r="AK227" s="147"/>
      <c r="AL227" s="147"/>
      <c r="AM227" s="147"/>
      <c r="AP227" s="147"/>
      <c r="AQ227" s="147"/>
      <c r="AR227" s="147"/>
      <c r="AU227" s="147"/>
      <c r="AV227" s="147"/>
      <c r="AW227" s="147"/>
      <c r="AZ227" s="147"/>
      <c r="BA227" s="147"/>
      <c r="BB227" s="147"/>
      <c r="BE227" s="147"/>
      <c r="BF227" s="147"/>
      <c r="BG227" s="147"/>
      <c r="BJ227" s="147"/>
      <c r="BK227" s="147"/>
      <c r="BL227" s="147"/>
      <c r="BO227" s="147"/>
      <c r="BP227" s="147"/>
      <c r="BQ227" s="147"/>
      <c r="BT227" s="147"/>
      <c r="BU227" s="147"/>
      <c r="BV227" s="147"/>
      <c r="BY227" s="147"/>
      <c r="BZ227" s="147"/>
      <c r="CA227" s="147"/>
      <c r="CD227" s="147"/>
      <c r="CE227" s="147"/>
      <c r="CF227" s="147"/>
    </row>
    <row r="228" spans="7:85" ht="14" customHeight="1" x14ac:dyDescent="0.3">
      <c r="G228" s="147"/>
      <c r="H228" s="147"/>
      <c r="I228" s="147"/>
      <c r="L228" s="147"/>
      <c r="M228" s="147"/>
      <c r="N228" s="147"/>
      <c r="Q228" s="147"/>
      <c r="R228" s="147"/>
      <c r="S228" s="147"/>
      <c r="V228" s="147"/>
      <c r="W228" s="147"/>
      <c r="X228" s="147"/>
      <c r="AA228" s="147"/>
      <c r="AB228" s="147"/>
      <c r="AC228" s="147"/>
      <c r="AF228" s="147"/>
      <c r="AG228" s="147"/>
      <c r="AH228" s="147"/>
      <c r="AK228" s="147"/>
      <c r="AL228" s="147"/>
      <c r="AM228" s="147"/>
      <c r="AP228" s="147"/>
      <c r="AQ228" s="147"/>
      <c r="AR228" s="147"/>
      <c r="AU228" s="147"/>
      <c r="AV228" s="147"/>
      <c r="AW228" s="147"/>
      <c r="AZ228" s="147"/>
      <c r="BA228" s="147"/>
      <c r="BB228" s="147"/>
      <c r="BE228" s="147"/>
      <c r="BF228" s="147"/>
      <c r="BG228" s="147"/>
      <c r="BJ228" s="147"/>
      <c r="BK228" s="147"/>
      <c r="BL228" s="147"/>
      <c r="BO228" s="147"/>
      <c r="BP228" s="147"/>
      <c r="BQ228" s="147"/>
      <c r="BT228" s="147"/>
      <c r="BU228" s="147"/>
      <c r="BV228" s="147"/>
      <c r="BY228" s="147"/>
      <c r="BZ228" s="147"/>
      <c r="CA228" s="147"/>
      <c r="CD228" s="147"/>
      <c r="CE228" s="147"/>
      <c r="CF228" s="147"/>
    </row>
    <row r="229" spans="7:85" x14ac:dyDescent="0.3">
      <c r="G229" s="147"/>
      <c r="H229" s="147"/>
      <c r="I229" s="147"/>
      <c r="L229" s="147"/>
      <c r="M229" s="147"/>
      <c r="N229" s="147"/>
      <c r="Q229" s="147"/>
      <c r="R229" s="147"/>
      <c r="S229" s="147"/>
      <c r="V229" s="147"/>
      <c r="W229" s="147"/>
      <c r="X229" s="147"/>
      <c r="AA229" s="147"/>
      <c r="AB229" s="147"/>
      <c r="AC229" s="147"/>
      <c r="AF229" s="147"/>
      <c r="AG229" s="147"/>
      <c r="AH229" s="147"/>
      <c r="AK229" s="147"/>
      <c r="AL229" s="147"/>
      <c r="AM229" s="147"/>
      <c r="AP229" s="147"/>
      <c r="AQ229" s="147"/>
      <c r="AR229" s="147"/>
      <c r="AU229" s="147"/>
      <c r="AV229" s="147"/>
      <c r="AW229" s="147"/>
      <c r="AZ229" s="147"/>
      <c r="BA229" s="147"/>
      <c r="BB229" s="147"/>
      <c r="BE229" s="147"/>
      <c r="BF229" s="147"/>
      <c r="BG229" s="147"/>
      <c r="BJ229" s="147"/>
      <c r="BK229" s="147"/>
      <c r="BL229" s="147"/>
      <c r="BO229" s="147"/>
      <c r="BP229" s="147"/>
      <c r="BQ229" s="147"/>
      <c r="BT229" s="147"/>
      <c r="BU229" s="147"/>
      <c r="BV229" s="147"/>
      <c r="BY229" s="147"/>
      <c r="BZ229" s="147"/>
      <c r="CA229" s="147"/>
      <c r="CD229" s="147"/>
      <c r="CE229" s="147"/>
      <c r="CF229" s="147"/>
    </row>
    <row r="230" spans="7:85" x14ac:dyDescent="0.3">
      <c r="G230" s="147"/>
      <c r="H230" s="147"/>
      <c r="I230" s="147"/>
      <c r="J230" s="45">
        <f>IF(I229=Asetukset!$H$27,H229,IF(I229=Asetukset!$H$28,H229*60,IF(I229=Asetukset!$H$29,H229*60*8,H229*60*8*5)))</f>
        <v>0</v>
      </c>
      <c r="L230" s="147"/>
      <c r="M230" s="147"/>
      <c r="N230" s="147"/>
      <c r="O230" s="45">
        <f>IF(N229=Asetukset!$H$27,M229,IF(N229=Asetukset!$H$28,M229*60,IF(N229=Asetukset!$H$29,M229*60*8,M229*60*8*5)))</f>
        <v>0</v>
      </c>
      <c r="Q230" s="147"/>
      <c r="R230" s="147"/>
      <c r="S230" s="147"/>
      <c r="T230" s="45">
        <f>IF(S229=Asetukset!$H$27,R229,IF(S229=Asetukset!$H$28,R229*60,IF(S229=Asetukset!$H$29,R229*60*8,R229*60*8*5)))</f>
        <v>0</v>
      </c>
      <c r="V230" s="147"/>
      <c r="W230" s="147"/>
      <c r="X230" s="147"/>
      <c r="Y230" s="45">
        <f>IF(X229=Asetukset!$H$27,W229,IF(X229=Asetukset!$H$28,W229*60,IF(X229=Asetukset!$H$29,W229*60*8,W229*60*8*5)))</f>
        <v>0</v>
      </c>
      <c r="AA230" s="147"/>
      <c r="AB230" s="147"/>
      <c r="AC230" s="147"/>
      <c r="AD230" s="45">
        <f>IF(AC229=Asetukset!$H$27,AB229,IF(AC229=Asetukset!$H$28,AB229*60,IF(AC229=Asetukset!$H$29,AB229*60*8,AB229*60*8*5)))</f>
        <v>0</v>
      </c>
      <c r="AF230" s="147"/>
      <c r="AG230" s="147"/>
      <c r="AH230" s="147"/>
      <c r="AI230" s="45">
        <f>IF(AH229=Asetukset!$H$27,AG229,IF(AH229=Asetukset!$H$28,AG229*60,IF(AH229=Asetukset!$H$29,AG229*60*8,AG229*60*8*5)))</f>
        <v>0</v>
      </c>
      <c r="AK230" s="147"/>
      <c r="AL230" s="147"/>
      <c r="AM230" s="147"/>
      <c r="AN230" s="45">
        <f>IF(AM229=Asetukset!$H$27,AL229,IF(AM229=Asetukset!$H$28,AL229*60,IF(AM229=Asetukset!$H$29,AL229*60*8,AL229*60*8*5)))</f>
        <v>0</v>
      </c>
      <c r="AP230" s="147"/>
      <c r="AQ230" s="147"/>
      <c r="AR230" s="147"/>
      <c r="AS230" s="45">
        <f>IF(AR229=Asetukset!$H$27,AQ229,IF(AR229=Asetukset!$H$28,AQ229*60,IF(AR229=Asetukset!$H$29,AQ229*60*8,AQ229*60*8*5)))</f>
        <v>0</v>
      </c>
      <c r="AU230" s="147"/>
      <c r="AV230" s="147"/>
      <c r="AW230" s="147"/>
      <c r="AX230" s="45">
        <f>IF(AW229=Asetukset!$H$27,AV229,IF(AW229=Asetukset!$H$28,AV229*60,IF(AW229=Asetukset!$H$29,AV229*60*8,AV229*60*8*5)))</f>
        <v>0</v>
      </c>
      <c r="AZ230" s="147"/>
      <c r="BA230" s="147"/>
      <c r="BB230" s="147"/>
      <c r="BC230" s="45">
        <f>IF(BB229=Asetukset!$H$27,BA229,IF(BB229=Asetukset!$H$28,BA229*60,IF(BB229=Asetukset!$H$29,BA229*60*8,BA229*60*8*5)))</f>
        <v>0</v>
      </c>
      <c r="BE230" s="147"/>
      <c r="BF230" s="147"/>
      <c r="BG230" s="147"/>
      <c r="BH230" s="45">
        <f>IF(BG229=Asetukset!$H$27,BF229,IF(BG229=Asetukset!$H$28,BF229*60,IF(BG229=Asetukset!$H$29,BF229*60*8,BF229*60*8*5)))</f>
        <v>0</v>
      </c>
      <c r="BJ230" s="147"/>
      <c r="BK230" s="147"/>
      <c r="BL230" s="147"/>
      <c r="BM230" s="45">
        <f>IF(BL229=Asetukset!$H$27,BK229,IF(BL229=Asetukset!$H$28,BK229*60,IF(BL229=Asetukset!$H$29,BK229*60*8,BK229*60*8*5)))</f>
        <v>0</v>
      </c>
      <c r="BO230" s="147"/>
      <c r="BP230" s="147"/>
      <c r="BQ230" s="147"/>
      <c r="BR230" s="45">
        <f>IF(BQ229=Asetukset!$H$27,BP229,IF(BQ229=Asetukset!$H$28,BP229*60,IF(BQ229=Asetukset!$H$29,BP229*60*8,BP229*60*8*5)))</f>
        <v>0</v>
      </c>
      <c r="BT230" s="147"/>
      <c r="BU230" s="147"/>
      <c r="BV230" s="147"/>
      <c r="BW230" s="45">
        <f>IF(BV229=Asetukset!$H$27,BU229,IF(BV229=Asetukset!$H$28,BU229*60,IF(BV229=Asetukset!$H$29,BU229*60*8,BU229*60*8*5)))</f>
        <v>0</v>
      </c>
      <c r="BY230" s="147"/>
      <c r="BZ230" s="147"/>
      <c r="CA230" s="147"/>
      <c r="CB230" s="45">
        <f>IF(CA229=Asetukset!$H$27,BZ229,IF(CA229=Asetukset!$H$28,BZ229*60,IF(CA229=Asetukset!$H$29,BZ229*60*8,BZ229*60*8*5)))</f>
        <v>0</v>
      </c>
      <c r="CD230" s="147"/>
      <c r="CE230" s="147"/>
      <c r="CF230" s="147"/>
      <c r="CG230" s="45">
        <f>IF(CF229=Asetukset!$H$27,CE229,IF(CF229=Asetukset!$H$28,CE229*60,IF(CF229=Asetukset!$H$29,CE229*60*8,CE229*60*8*5)))</f>
        <v>0</v>
      </c>
    </row>
    <row r="231" spans="7:85" x14ac:dyDescent="0.3">
      <c r="G231" s="147"/>
      <c r="H231" s="147"/>
      <c r="I231" s="147"/>
      <c r="L231" s="147"/>
      <c r="M231" s="147"/>
      <c r="N231" s="147"/>
      <c r="Q231" s="147"/>
      <c r="R231" s="147"/>
      <c r="S231" s="147"/>
      <c r="V231" s="147"/>
      <c r="W231" s="147"/>
      <c r="X231" s="147"/>
      <c r="AA231" s="147"/>
      <c r="AB231" s="147"/>
      <c r="AC231" s="147"/>
      <c r="AF231" s="147"/>
      <c r="AG231" s="147"/>
      <c r="AH231" s="147"/>
      <c r="AK231" s="147"/>
      <c r="AL231" s="147"/>
      <c r="AM231" s="147"/>
      <c r="AP231" s="147"/>
      <c r="AQ231" s="147"/>
      <c r="AR231" s="147"/>
      <c r="AU231" s="147"/>
      <c r="AV231" s="147"/>
      <c r="AW231" s="147"/>
      <c r="AZ231" s="147"/>
      <c r="BA231" s="147"/>
      <c r="BB231" s="147"/>
      <c r="BE231" s="147"/>
      <c r="BF231" s="147"/>
      <c r="BG231" s="147"/>
      <c r="BJ231" s="147"/>
      <c r="BK231" s="147"/>
      <c r="BL231" s="147"/>
      <c r="BO231" s="147"/>
      <c r="BP231" s="147"/>
      <c r="BQ231" s="147"/>
      <c r="BT231" s="147"/>
      <c r="BU231" s="147"/>
      <c r="BV231" s="147"/>
      <c r="BY231" s="147"/>
      <c r="BZ231" s="147"/>
      <c r="CA231" s="147"/>
      <c r="CD231" s="147"/>
      <c r="CE231" s="147"/>
      <c r="CF231" s="147"/>
    </row>
    <row r="232" spans="7:85" x14ac:dyDescent="0.3">
      <c r="G232" s="147"/>
      <c r="H232" s="147"/>
      <c r="I232" s="147"/>
      <c r="L232" s="147"/>
      <c r="M232" s="147"/>
      <c r="N232" s="147"/>
      <c r="Q232" s="147"/>
      <c r="R232" s="147"/>
      <c r="S232" s="147"/>
      <c r="V232" s="147"/>
      <c r="W232" s="147"/>
      <c r="X232" s="147"/>
      <c r="AA232" s="147"/>
      <c r="AB232" s="147"/>
      <c r="AC232" s="147"/>
      <c r="AF232" s="147"/>
      <c r="AG232" s="147"/>
      <c r="AH232" s="147"/>
      <c r="AK232" s="147"/>
      <c r="AL232" s="147"/>
      <c r="AM232" s="147"/>
      <c r="AP232" s="147"/>
      <c r="AQ232" s="147"/>
      <c r="AR232" s="147"/>
      <c r="AU232" s="147"/>
      <c r="AV232" s="147"/>
      <c r="AW232" s="147"/>
      <c r="AZ232" s="147"/>
      <c r="BA232" s="147"/>
      <c r="BB232" s="147"/>
      <c r="BE232" s="147"/>
      <c r="BF232" s="147"/>
      <c r="BG232" s="147"/>
      <c r="BJ232" s="147"/>
      <c r="BK232" s="147"/>
      <c r="BL232" s="147"/>
      <c r="BO232" s="147"/>
      <c r="BP232" s="147"/>
      <c r="BQ232" s="147"/>
      <c r="BT232" s="147"/>
      <c r="BU232" s="147"/>
      <c r="BV232" s="147"/>
      <c r="BY232" s="147"/>
      <c r="BZ232" s="147"/>
      <c r="CA232" s="147"/>
      <c r="CD232" s="147"/>
      <c r="CE232" s="147"/>
      <c r="CF232" s="147"/>
    </row>
    <row r="233" spans="7:85" x14ac:dyDescent="0.3">
      <c r="G233" s="147"/>
      <c r="H233" s="147"/>
      <c r="I233" s="147"/>
      <c r="L233" s="147"/>
      <c r="M233" s="147"/>
      <c r="N233" s="147"/>
      <c r="Q233" s="147"/>
      <c r="R233" s="147"/>
      <c r="S233" s="147"/>
      <c r="V233" s="147"/>
      <c r="W233" s="147"/>
      <c r="X233" s="147"/>
      <c r="AA233" s="147"/>
      <c r="AB233" s="147"/>
      <c r="AC233" s="147"/>
      <c r="AF233" s="147"/>
      <c r="AG233" s="147"/>
      <c r="AH233" s="147"/>
      <c r="AK233" s="147"/>
      <c r="AL233" s="147"/>
      <c r="AM233" s="147"/>
      <c r="AP233" s="147"/>
      <c r="AQ233" s="147"/>
      <c r="AR233" s="147"/>
      <c r="AU233" s="147"/>
      <c r="AV233" s="147"/>
      <c r="AW233" s="147"/>
      <c r="AZ233" s="147"/>
      <c r="BA233" s="147"/>
      <c r="BB233" s="147"/>
      <c r="BE233" s="147"/>
      <c r="BF233" s="147"/>
      <c r="BG233" s="147"/>
      <c r="BJ233" s="147"/>
      <c r="BK233" s="147"/>
      <c r="BL233" s="147"/>
      <c r="BO233" s="147"/>
      <c r="BP233" s="147"/>
      <c r="BQ233" s="147"/>
      <c r="BT233" s="147"/>
      <c r="BU233" s="147"/>
      <c r="BV233" s="147"/>
      <c r="BY233" s="147"/>
      <c r="BZ233" s="147"/>
      <c r="CA233" s="147"/>
      <c r="CD233" s="147"/>
      <c r="CE233" s="147"/>
      <c r="CF233" s="147"/>
    </row>
  </sheetData>
  <sheetProtection sheet="1" objects="1" scenarios="1"/>
  <mergeCells count="367">
    <mergeCell ref="C6:C7"/>
    <mergeCell ref="D6:D7"/>
    <mergeCell ref="C12:C13"/>
    <mergeCell ref="D12:D13"/>
    <mergeCell ref="C8:C9"/>
    <mergeCell ref="C10:C11"/>
    <mergeCell ref="D8:D9"/>
    <mergeCell ref="D10:D11"/>
    <mergeCell ref="P9:Q9"/>
    <mergeCell ref="BO224:BQ233"/>
    <mergeCell ref="BT224:BV233"/>
    <mergeCell ref="BY224:CA233"/>
    <mergeCell ref="CD224:CF233"/>
    <mergeCell ref="L92:N101"/>
    <mergeCell ref="AK224:AM233"/>
    <mergeCell ref="AP224:AR233"/>
    <mergeCell ref="AU224:AW233"/>
    <mergeCell ref="AZ224:BB233"/>
    <mergeCell ref="BE224:BG233"/>
    <mergeCell ref="BJ224:BL233"/>
    <mergeCell ref="BO213:BQ222"/>
    <mergeCell ref="BT213:BV222"/>
    <mergeCell ref="BY213:CA222"/>
    <mergeCell ref="CD213:CF222"/>
    <mergeCell ref="AZ213:BB222"/>
    <mergeCell ref="BE213:BG222"/>
    <mergeCell ref="BJ213:BL222"/>
    <mergeCell ref="BO202:BQ211"/>
    <mergeCell ref="BT202:BV211"/>
    <mergeCell ref="BY202:CA211"/>
    <mergeCell ref="CD202:CF211"/>
    <mergeCell ref="AK202:AM211"/>
    <mergeCell ref="AP202:AR211"/>
    <mergeCell ref="G224:I233"/>
    <mergeCell ref="L224:N233"/>
    <mergeCell ref="Q224:S233"/>
    <mergeCell ref="V224:X233"/>
    <mergeCell ref="AA224:AC233"/>
    <mergeCell ref="AF224:AH233"/>
    <mergeCell ref="AK213:AM222"/>
    <mergeCell ref="AP213:AR222"/>
    <mergeCell ref="AU213:AW222"/>
    <mergeCell ref="G213:I222"/>
    <mergeCell ref="L213:N222"/>
    <mergeCell ref="Q213:S222"/>
    <mergeCell ref="V213:X222"/>
    <mergeCell ref="AA213:AC222"/>
    <mergeCell ref="AF213:AH222"/>
    <mergeCell ref="AU202:AW211"/>
    <mergeCell ref="AZ202:BB211"/>
    <mergeCell ref="BE202:BG211"/>
    <mergeCell ref="BJ202:BL211"/>
    <mergeCell ref="G202:I211"/>
    <mergeCell ref="L202:N211"/>
    <mergeCell ref="Q202:S211"/>
    <mergeCell ref="V202:X211"/>
    <mergeCell ref="AA202:AC211"/>
    <mergeCell ref="AF202:AH211"/>
    <mergeCell ref="BO180:BQ189"/>
    <mergeCell ref="BT180:BV189"/>
    <mergeCell ref="BY180:CA189"/>
    <mergeCell ref="CD180:CF189"/>
    <mergeCell ref="AZ180:BB189"/>
    <mergeCell ref="BE180:BG189"/>
    <mergeCell ref="BJ180:BL189"/>
    <mergeCell ref="BO191:BQ200"/>
    <mergeCell ref="BT191:BV200"/>
    <mergeCell ref="BY191:CA200"/>
    <mergeCell ref="CD191:CF200"/>
    <mergeCell ref="AZ191:BB200"/>
    <mergeCell ref="BE191:BG200"/>
    <mergeCell ref="BJ191:BL200"/>
    <mergeCell ref="G191:I200"/>
    <mergeCell ref="L191:N200"/>
    <mergeCell ref="Q191:S200"/>
    <mergeCell ref="V191:X200"/>
    <mergeCell ref="AA191:AC200"/>
    <mergeCell ref="AF191:AH200"/>
    <mergeCell ref="AK180:AM189"/>
    <mergeCell ref="AP180:AR189"/>
    <mergeCell ref="AU180:AW189"/>
    <mergeCell ref="G180:I189"/>
    <mergeCell ref="L180:N189"/>
    <mergeCell ref="Q180:S189"/>
    <mergeCell ref="V180:X189"/>
    <mergeCell ref="AA180:AC189"/>
    <mergeCell ref="AF180:AH189"/>
    <mergeCell ref="AK191:AM200"/>
    <mergeCell ref="AP191:AR200"/>
    <mergeCell ref="AU191:AW200"/>
    <mergeCell ref="BO158:BQ167"/>
    <mergeCell ref="BT158:BV167"/>
    <mergeCell ref="BY158:CA167"/>
    <mergeCell ref="CD158:CF167"/>
    <mergeCell ref="G169:I178"/>
    <mergeCell ref="L169:N178"/>
    <mergeCell ref="Q169:S178"/>
    <mergeCell ref="V169:X178"/>
    <mergeCell ref="AA169:AC178"/>
    <mergeCell ref="AF169:AH178"/>
    <mergeCell ref="AK158:AM167"/>
    <mergeCell ref="AP158:AR167"/>
    <mergeCell ref="AU158:AW167"/>
    <mergeCell ref="AZ158:BB167"/>
    <mergeCell ref="BE158:BG167"/>
    <mergeCell ref="BJ158:BL167"/>
    <mergeCell ref="BO169:BQ178"/>
    <mergeCell ref="BT169:BV178"/>
    <mergeCell ref="BY169:CA178"/>
    <mergeCell ref="CD169:CF178"/>
    <mergeCell ref="AZ169:BB178"/>
    <mergeCell ref="BE169:BG178"/>
    <mergeCell ref="BJ169:BL178"/>
    <mergeCell ref="G158:I167"/>
    <mergeCell ref="L158:N167"/>
    <mergeCell ref="Q158:S167"/>
    <mergeCell ref="V158:X167"/>
    <mergeCell ref="AA158:AC167"/>
    <mergeCell ref="AF158:AH167"/>
    <mergeCell ref="AK147:AM156"/>
    <mergeCell ref="AP147:AR156"/>
    <mergeCell ref="AU147:AW156"/>
    <mergeCell ref="AK169:AM178"/>
    <mergeCell ref="AP169:AR178"/>
    <mergeCell ref="AU169:AW178"/>
    <mergeCell ref="CD136:CF145"/>
    <mergeCell ref="G147:I156"/>
    <mergeCell ref="L147:N156"/>
    <mergeCell ref="Q147:S156"/>
    <mergeCell ref="V147:X156"/>
    <mergeCell ref="AA147:AC156"/>
    <mergeCell ref="AF147:AH156"/>
    <mergeCell ref="AK136:AM145"/>
    <mergeCell ref="AP136:AR145"/>
    <mergeCell ref="AU136:AW145"/>
    <mergeCell ref="AZ136:BB145"/>
    <mergeCell ref="BE136:BG145"/>
    <mergeCell ref="BJ136:BL145"/>
    <mergeCell ref="BO147:BQ156"/>
    <mergeCell ref="BT147:BV156"/>
    <mergeCell ref="BY147:CA156"/>
    <mergeCell ref="CD147:CF156"/>
    <mergeCell ref="AZ147:BB156"/>
    <mergeCell ref="BE147:BG156"/>
    <mergeCell ref="BJ147:BL156"/>
    <mergeCell ref="G136:I145"/>
    <mergeCell ref="L136:N145"/>
    <mergeCell ref="Q136:S145"/>
    <mergeCell ref="V136:X145"/>
    <mergeCell ref="AA136:AC145"/>
    <mergeCell ref="AF136:AH145"/>
    <mergeCell ref="AK125:AM134"/>
    <mergeCell ref="AP125:AR134"/>
    <mergeCell ref="AU125:AW134"/>
    <mergeCell ref="BY114:CA123"/>
    <mergeCell ref="BO136:BQ145"/>
    <mergeCell ref="BT136:BV145"/>
    <mergeCell ref="BY136:CA145"/>
    <mergeCell ref="CD114:CF123"/>
    <mergeCell ref="G125:I134"/>
    <mergeCell ref="L125:N134"/>
    <mergeCell ref="Q125:S134"/>
    <mergeCell ref="V125:X134"/>
    <mergeCell ref="AA125:AC134"/>
    <mergeCell ref="AF125:AH134"/>
    <mergeCell ref="AK114:AM123"/>
    <mergeCell ref="AP114:AR123"/>
    <mergeCell ref="AU114:AW123"/>
    <mergeCell ref="AZ114:BB123"/>
    <mergeCell ref="BE114:BG123"/>
    <mergeCell ref="BJ114:BL123"/>
    <mergeCell ref="BO125:BQ134"/>
    <mergeCell ref="BT125:BV134"/>
    <mergeCell ref="BY125:CA134"/>
    <mergeCell ref="CD125:CF134"/>
    <mergeCell ref="AZ125:BB134"/>
    <mergeCell ref="BE125:BG134"/>
    <mergeCell ref="BJ125:BL134"/>
    <mergeCell ref="BO103:BQ112"/>
    <mergeCell ref="BT103:BV112"/>
    <mergeCell ref="BY103:CA112"/>
    <mergeCell ref="CD103:CF112"/>
    <mergeCell ref="G114:I123"/>
    <mergeCell ref="L114:N123"/>
    <mergeCell ref="Q114:S123"/>
    <mergeCell ref="V114:X123"/>
    <mergeCell ref="AA114:AC123"/>
    <mergeCell ref="AF114:AH123"/>
    <mergeCell ref="AK103:AM112"/>
    <mergeCell ref="AP103:AR112"/>
    <mergeCell ref="AU103:AW112"/>
    <mergeCell ref="AZ103:BB112"/>
    <mergeCell ref="BE103:BG112"/>
    <mergeCell ref="BJ103:BL112"/>
    <mergeCell ref="G103:I112"/>
    <mergeCell ref="L103:N112"/>
    <mergeCell ref="Q103:S112"/>
    <mergeCell ref="V103:X112"/>
    <mergeCell ref="AA103:AC112"/>
    <mergeCell ref="AF103:AH112"/>
    <mergeCell ref="BO114:BQ123"/>
    <mergeCell ref="BT114:BV123"/>
    <mergeCell ref="V92:X101"/>
    <mergeCell ref="AF92:AH101"/>
    <mergeCell ref="AK92:AM101"/>
    <mergeCell ref="AP92:AR101"/>
    <mergeCell ref="BY81:CA90"/>
    <mergeCell ref="CD81:CF90"/>
    <mergeCell ref="AU81:AW90"/>
    <mergeCell ref="AZ81:BB90"/>
    <mergeCell ref="BE81:BG90"/>
    <mergeCell ref="BJ81:BL90"/>
    <mergeCell ref="BO81:BQ90"/>
    <mergeCell ref="BT81:BV90"/>
    <mergeCell ref="V81:X90"/>
    <mergeCell ref="BY92:CA101"/>
    <mergeCell ref="CD92:CF101"/>
    <mergeCell ref="AU92:AW101"/>
    <mergeCell ref="AZ92:BB101"/>
    <mergeCell ref="BE92:BG101"/>
    <mergeCell ref="BJ92:BL101"/>
    <mergeCell ref="BO92:BQ101"/>
    <mergeCell ref="BT92:BV101"/>
    <mergeCell ref="AF81:AH90"/>
    <mergeCell ref="AK81:AM90"/>
    <mergeCell ref="AP81:AR90"/>
    <mergeCell ref="CD70:CF79"/>
    <mergeCell ref="AZ70:BB79"/>
    <mergeCell ref="BE70:BG79"/>
    <mergeCell ref="BJ70:BL79"/>
    <mergeCell ref="BO70:BQ79"/>
    <mergeCell ref="BT70:BV79"/>
    <mergeCell ref="BY70:CA79"/>
    <mergeCell ref="AF70:AH79"/>
    <mergeCell ref="AK70:AM79"/>
    <mergeCell ref="AP70:AR79"/>
    <mergeCell ref="AU70:AW79"/>
    <mergeCell ref="BO59:BQ68"/>
    <mergeCell ref="BT59:BV68"/>
    <mergeCell ref="BY59:CA68"/>
    <mergeCell ref="CD59:CF68"/>
    <mergeCell ref="AF59:AH68"/>
    <mergeCell ref="AK59:AM68"/>
    <mergeCell ref="AP59:AR68"/>
    <mergeCell ref="AU59:AW68"/>
    <mergeCell ref="AZ59:BB68"/>
    <mergeCell ref="BE59:BG68"/>
    <mergeCell ref="BT48:BV57"/>
    <mergeCell ref="BY48:CA57"/>
    <mergeCell ref="CD48:CF57"/>
    <mergeCell ref="AF48:AH57"/>
    <mergeCell ref="AK48:AM57"/>
    <mergeCell ref="AP48:AR57"/>
    <mergeCell ref="AU48:AW57"/>
    <mergeCell ref="AZ48:BB57"/>
    <mergeCell ref="BE48:BG57"/>
    <mergeCell ref="BJ48:BL57"/>
    <mergeCell ref="BS5:BV13"/>
    <mergeCell ref="BX5:CA13"/>
    <mergeCell ref="CC5:CF13"/>
    <mergeCell ref="BE15:BG24"/>
    <mergeCell ref="BT15:BV24"/>
    <mergeCell ref="BY15:CA24"/>
    <mergeCell ref="CD15:CF24"/>
    <mergeCell ref="BI5:BL13"/>
    <mergeCell ref="BN5:BQ13"/>
    <mergeCell ref="BT26:BV35"/>
    <mergeCell ref="BY26:CA35"/>
    <mergeCell ref="CD26:CF35"/>
    <mergeCell ref="V26:X35"/>
    <mergeCell ref="Q26:S35"/>
    <mergeCell ref="L26:N35"/>
    <mergeCell ref="B14:B46"/>
    <mergeCell ref="AK15:AM24"/>
    <mergeCell ref="AP15:AR24"/>
    <mergeCell ref="AU15:AW24"/>
    <mergeCell ref="AZ15:BB24"/>
    <mergeCell ref="G16:I18"/>
    <mergeCell ref="G23:I24"/>
    <mergeCell ref="H21:I21"/>
    <mergeCell ref="V15:X24"/>
    <mergeCell ref="Q15:S24"/>
    <mergeCell ref="L15:N24"/>
    <mergeCell ref="L37:N46"/>
    <mergeCell ref="AF37:AH46"/>
    <mergeCell ref="V37:X46"/>
    <mergeCell ref="BO37:BQ46"/>
    <mergeCell ref="BT37:BV46"/>
    <mergeCell ref="BY37:CA46"/>
    <mergeCell ref="CD37:CF46"/>
    <mergeCell ref="A6:A46"/>
    <mergeCell ref="F6:I8"/>
    <mergeCell ref="K6:N8"/>
    <mergeCell ref="P6:S8"/>
    <mergeCell ref="AO5:AR13"/>
    <mergeCell ref="AT5:AW13"/>
    <mergeCell ref="F11:G11"/>
    <mergeCell ref="K11:L11"/>
    <mergeCell ref="P11:Q11"/>
    <mergeCell ref="Q37:S46"/>
    <mergeCell ref="AK37:AM46"/>
    <mergeCell ref="AP37:AR46"/>
    <mergeCell ref="AU37:AW46"/>
    <mergeCell ref="R9:S9"/>
    <mergeCell ref="P10:Q10"/>
    <mergeCell ref="R10:S10"/>
    <mergeCell ref="F9:G9"/>
    <mergeCell ref="H9:I9"/>
    <mergeCell ref="F10:G10"/>
    <mergeCell ref="H10:I10"/>
    <mergeCell ref="K9:L9"/>
    <mergeCell ref="M9:N9"/>
    <mergeCell ref="K10:L10"/>
    <mergeCell ref="M10:N10"/>
    <mergeCell ref="AJ5:AM13"/>
    <mergeCell ref="AE5:AH13"/>
    <mergeCell ref="AF15:AH24"/>
    <mergeCell ref="AY5:BB13"/>
    <mergeCell ref="BD5:BG13"/>
    <mergeCell ref="AK26:AM35"/>
    <mergeCell ref="AP26:AR35"/>
    <mergeCell ref="AU26:AW35"/>
    <mergeCell ref="AZ26:BB35"/>
    <mergeCell ref="BE26:BG35"/>
    <mergeCell ref="AA92:AC101"/>
    <mergeCell ref="L70:N79"/>
    <mergeCell ref="L81:N90"/>
    <mergeCell ref="Q70:S79"/>
    <mergeCell ref="Q81:S90"/>
    <mergeCell ref="Q92:S101"/>
    <mergeCell ref="G92:I101"/>
    <mergeCell ref="BJ15:BL24"/>
    <mergeCell ref="BO15:BQ24"/>
    <mergeCell ref="H19:I19"/>
    <mergeCell ref="AF26:AH35"/>
    <mergeCell ref="BJ26:BL35"/>
    <mergeCell ref="BO26:BQ35"/>
    <mergeCell ref="AZ37:BB46"/>
    <mergeCell ref="BE37:BG46"/>
    <mergeCell ref="BJ37:BL46"/>
    <mergeCell ref="BO48:BQ57"/>
    <mergeCell ref="BJ59:BL68"/>
    <mergeCell ref="V48:X57"/>
    <mergeCell ref="V59:X68"/>
    <mergeCell ref="Q48:S57"/>
    <mergeCell ref="Q59:S68"/>
    <mergeCell ref="L59:N68"/>
    <mergeCell ref="L48:N57"/>
    <mergeCell ref="U5:X13"/>
    <mergeCell ref="G26:I35"/>
    <mergeCell ref="G37:I46"/>
    <mergeCell ref="G48:I57"/>
    <mergeCell ref="G59:I68"/>
    <mergeCell ref="G70:I79"/>
    <mergeCell ref="G81:I90"/>
    <mergeCell ref="AA15:AC24"/>
    <mergeCell ref="AA26:AC35"/>
    <mergeCell ref="AA37:AC46"/>
    <mergeCell ref="AA48:AC57"/>
    <mergeCell ref="AA59:AC68"/>
    <mergeCell ref="AA70:AC79"/>
    <mergeCell ref="Z5:AC13"/>
    <mergeCell ref="AA81:AC90"/>
    <mergeCell ref="F12:I13"/>
    <mergeCell ref="K12:N13"/>
    <mergeCell ref="P12:S13"/>
    <mergeCell ref="V70:X79"/>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520" operator="equal" id="{BD1052A8-2ABF-4B72-B88C-8ACD0013A4FA}">
            <xm:f>Asetukset!$H$9</xm:f>
            <x14:dxf>
              <fill>
                <patternFill>
                  <bgColor rgb="FFFFFF99"/>
                </patternFill>
              </fill>
            </x14:dxf>
          </x14:cfRule>
          <x14:cfRule type="cellIs" priority="2521" operator="equal" id="{6D5CE889-7A00-45D1-9EF1-2A7D998F2D53}">
            <xm:f>Asetukset!$H$8</xm:f>
            <x14:dxf>
              <fill>
                <patternFill>
                  <bgColor theme="9" tint="0.59996337778862885"/>
                </patternFill>
              </fill>
            </x14:dxf>
          </x14:cfRule>
          <xm:sqref>I5</xm:sqref>
        </x14:conditionalFormatting>
        <x14:conditionalFormatting xmlns:xm="http://schemas.microsoft.com/office/excel/2006/main">
          <x14:cfRule type="cellIs" priority="2522" operator="equal" id="{4BAAFF3B-2DB5-4E29-99CE-C23FDFAF0B18}">
            <xm:f>Asetukset!$H$11</xm:f>
            <x14:dxf>
              <fill>
                <patternFill>
                  <bgColor rgb="FFFF99FF"/>
                </patternFill>
              </fill>
            </x14:dxf>
          </x14:cfRule>
          <x14:cfRule type="cellIs" priority="2523" operator="equal" id="{E1A61331-C1CD-4DFD-A382-1922E4D66534}">
            <xm:f>Asetukset!$H$10</xm:f>
            <x14:dxf>
              <fill>
                <patternFill>
                  <bgColor theme="8" tint="0.39994506668294322"/>
                </patternFill>
              </fill>
            </x14:dxf>
          </x14:cfRule>
          <xm:sqref>I5</xm:sqref>
        </x14:conditionalFormatting>
        <x14:conditionalFormatting xmlns:xm="http://schemas.microsoft.com/office/excel/2006/main">
          <x14:cfRule type="expression" priority="2529" id="{BED33897-1B7A-47C6-9FDA-E329492D872A}">
            <xm:f>I5=Asetukset!$H$11</xm:f>
            <x14:dxf>
              <fill>
                <patternFill>
                  <bgColor rgb="FFFF99FF"/>
                </patternFill>
              </fill>
            </x14:dxf>
          </x14:cfRule>
          <x14:cfRule type="expression" priority="2530" id="{DBC95C28-14E7-4902-B898-7142BE2C55E5}">
            <xm:f>I5=Asetukset!$H$10</xm:f>
            <x14:dxf>
              <fill>
                <patternFill>
                  <bgColor theme="8" tint="0.39994506668294322"/>
                </patternFill>
              </fill>
            </x14:dxf>
          </x14:cfRule>
          <x14:cfRule type="expression" priority="2531" id="{53E1B244-1191-4C0B-BFA4-6DF145456C82}">
            <xm:f>I5=Asetukset!$H$9</xm:f>
            <x14:dxf>
              <fill>
                <patternFill>
                  <bgColor rgb="FFFFFF99"/>
                </patternFill>
              </fill>
            </x14:dxf>
          </x14:cfRule>
          <x14:cfRule type="expression" priority="2532" id="{F2FBD1C8-3A05-4A9A-B000-04BBF65119ED}">
            <xm:f>I5=Asetukset!$H$7</xm:f>
            <x14:dxf>
              <fill>
                <patternFill>
                  <bgColor theme="0"/>
                </patternFill>
              </fill>
            </x14:dxf>
          </x14:cfRule>
          <x14:cfRule type="expression" priority="2533" id="{75423AC5-307A-40B8-9B2E-AE8A84940A71}">
            <xm:f>I5=Asetukset!$H$8</xm:f>
            <x14:dxf>
              <fill>
                <patternFill>
                  <bgColor theme="9" tint="0.59996337778862885"/>
                </patternFill>
              </fill>
            </x14:dxf>
          </x14:cfRule>
          <xm:sqref>F6:I8</xm:sqref>
        </x14:conditionalFormatting>
        <x14:conditionalFormatting xmlns:xm="http://schemas.microsoft.com/office/excel/2006/main">
          <x14:cfRule type="cellIs" priority="2517" operator="equal" id="{F7D2601C-CA63-4FD2-9D63-2FA68BA0CD4D}">
            <xm:f>Asetukset!$H$7</xm:f>
            <x14:dxf>
              <fill>
                <patternFill>
                  <bgColor theme="0"/>
                </patternFill>
              </fill>
            </x14:dxf>
          </x14:cfRule>
          <xm:sqref>I5</xm:sqref>
        </x14:conditionalFormatting>
        <x14:conditionalFormatting xmlns:xm="http://schemas.microsoft.com/office/excel/2006/main">
          <x14:cfRule type="cellIs" priority="1765" operator="equal" id="{A90CCDD3-30A0-4B94-BFDD-C688357E10D6}">
            <xm:f>Asetukset!$H$9</xm:f>
            <x14:dxf>
              <fill>
                <patternFill>
                  <bgColor rgb="FFFFFF99"/>
                </patternFill>
              </fill>
            </x14:dxf>
          </x14:cfRule>
          <x14:cfRule type="cellIs" priority="1766" operator="equal" id="{555A6025-1874-4134-8723-C56C6613F4B9}">
            <xm:f>Asetukset!$H$8</xm:f>
            <x14:dxf>
              <fill>
                <patternFill>
                  <bgColor theme="9" tint="0.59996337778862885"/>
                </patternFill>
              </fill>
            </x14:dxf>
          </x14:cfRule>
          <xm:sqref>N5</xm:sqref>
        </x14:conditionalFormatting>
        <x14:conditionalFormatting xmlns:xm="http://schemas.microsoft.com/office/excel/2006/main">
          <x14:cfRule type="cellIs" priority="1767" operator="equal" id="{331E99BD-6FE4-457B-B10E-12967C91FED2}">
            <xm:f>Asetukset!$H$11</xm:f>
            <x14:dxf>
              <fill>
                <patternFill>
                  <bgColor rgb="FFFF99FF"/>
                </patternFill>
              </fill>
            </x14:dxf>
          </x14:cfRule>
          <x14:cfRule type="cellIs" priority="1768" operator="equal" id="{E4958304-B5FA-4040-A31F-ED62A846DFE8}">
            <xm:f>Asetukset!$H$10</xm:f>
            <x14:dxf>
              <fill>
                <patternFill>
                  <bgColor theme="8" tint="0.39994506668294322"/>
                </patternFill>
              </fill>
            </x14:dxf>
          </x14:cfRule>
          <xm:sqref>N5</xm:sqref>
        </x14:conditionalFormatting>
        <x14:conditionalFormatting xmlns:xm="http://schemas.microsoft.com/office/excel/2006/main">
          <x14:cfRule type="expression" priority="1769" id="{61E207DC-55DB-4CAE-9ED9-E295C0FB67B4}">
            <xm:f>N5=Asetukset!$H$11</xm:f>
            <x14:dxf>
              <fill>
                <patternFill>
                  <bgColor rgb="FFFF99FF"/>
                </patternFill>
              </fill>
            </x14:dxf>
          </x14:cfRule>
          <x14:cfRule type="expression" priority="1770" id="{69B7AB9A-7095-40A3-AD28-16A1380A8CDB}">
            <xm:f>N5=Asetukset!$H$10</xm:f>
            <x14:dxf>
              <fill>
                <patternFill>
                  <bgColor theme="8" tint="0.39994506668294322"/>
                </patternFill>
              </fill>
            </x14:dxf>
          </x14:cfRule>
          <x14:cfRule type="expression" priority="1771" id="{84305D91-8AD3-4291-B64E-42B9C749DE8E}">
            <xm:f>N5=Asetukset!$H$9</xm:f>
            <x14:dxf>
              <fill>
                <patternFill>
                  <bgColor rgb="FFFFFF99"/>
                </patternFill>
              </fill>
            </x14:dxf>
          </x14:cfRule>
          <x14:cfRule type="expression" priority="1772" id="{19D0248E-F115-4712-80F0-D65B4EFE2C52}">
            <xm:f>N5=Asetukset!$H$7</xm:f>
            <x14:dxf>
              <fill>
                <patternFill>
                  <bgColor theme="0"/>
                </patternFill>
              </fill>
            </x14:dxf>
          </x14:cfRule>
          <x14:cfRule type="expression" priority="1773" id="{BF044D79-F31D-4064-819C-DC9F19F2F396}">
            <xm:f>N5=Asetukset!$H$8</xm:f>
            <x14:dxf>
              <fill>
                <patternFill>
                  <bgColor theme="9" tint="0.59996337778862885"/>
                </patternFill>
              </fill>
            </x14:dxf>
          </x14:cfRule>
          <xm:sqref>K6:N8</xm:sqref>
        </x14:conditionalFormatting>
        <x14:conditionalFormatting xmlns:xm="http://schemas.microsoft.com/office/excel/2006/main">
          <x14:cfRule type="cellIs" priority="1764" operator="equal" id="{A37F3FFE-7C4F-4592-8152-2C3E266CAD18}">
            <xm:f>Asetukset!$H$7</xm:f>
            <x14:dxf>
              <fill>
                <patternFill>
                  <bgColor theme="0"/>
                </patternFill>
              </fill>
            </x14:dxf>
          </x14:cfRule>
          <xm:sqref>N5</xm:sqref>
        </x14:conditionalFormatting>
        <x14:conditionalFormatting xmlns:xm="http://schemas.microsoft.com/office/excel/2006/main">
          <x14:cfRule type="expression" priority="1583" id="{971135B1-3C30-4980-BFD7-8F812F8B577A}">
            <xm:f>I15=Asetukset!$H$14</xm:f>
            <x14:dxf>
              <fill>
                <patternFill>
                  <bgColor rgb="FFFF0000"/>
                </patternFill>
              </fill>
            </x14:dxf>
          </x14:cfRule>
          <x14:cfRule type="expression" priority="1584" id="{B5034FFD-2F93-41D9-AAB7-F49A0E3259B9}">
            <xm:f>I15=Asetukset!$H$13</xm:f>
            <x14:dxf>
              <fill>
                <patternFill>
                  <bgColor rgb="FFFF6600"/>
                </patternFill>
              </fill>
            </x14:dxf>
          </x14:cfRule>
          <x14:cfRule type="expression" priority="1585" id="{A30E96D9-3CEC-4785-A6FA-6C4CD02D95F3}">
            <xm:f>I15=Asetukset!$H$12</xm:f>
            <x14:dxf>
              <fill>
                <patternFill>
                  <bgColor theme="7" tint="0.39994506668294322"/>
                </patternFill>
              </fill>
            </x14:dxf>
          </x14:cfRule>
          <x14:cfRule type="expression" priority="1586" id="{D2912B93-6869-4880-89A6-5725A60F8F88}">
            <xm:f>I15=Asetukset!$H$11</xm:f>
            <x14:dxf>
              <fill>
                <patternFill>
                  <bgColor rgb="FFFF99FF"/>
                </patternFill>
              </fill>
            </x14:dxf>
          </x14:cfRule>
          <x14:cfRule type="expression" priority="1587" id="{7C2D980C-021D-4971-B3E8-AB16FB72B07F}">
            <xm:f>I15=Asetukset!$H$10</xm:f>
            <x14:dxf>
              <fill>
                <patternFill>
                  <bgColor theme="8" tint="0.39994506668294322"/>
                </patternFill>
              </fill>
            </x14:dxf>
          </x14:cfRule>
          <x14:cfRule type="expression" priority="1588" id="{BDEFB97C-0386-4970-9549-8508FE2B6AAC}">
            <xm:f>I15=Asetukset!$H$9</xm:f>
            <x14:dxf>
              <fill>
                <patternFill>
                  <bgColor rgb="FFFFFF99"/>
                </patternFill>
              </fill>
            </x14:dxf>
          </x14:cfRule>
          <x14:cfRule type="expression" priority="1589" id="{9DD20401-C8AC-4F8A-B7B0-BAF1AAC67E33}">
            <xm:f>I15=Asetukset!$H$8</xm:f>
            <x14:dxf>
              <fill>
                <patternFill>
                  <bgColor theme="9" tint="0.59996337778862885"/>
                </patternFill>
              </fill>
            </x14:dxf>
          </x14:cfRule>
          <xm:sqref>G16:H18</xm:sqref>
        </x14:conditionalFormatting>
        <x14:conditionalFormatting xmlns:xm="http://schemas.microsoft.com/office/excel/2006/main">
          <x14:cfRule type="expression" priority="1582" id="{EE5363D9-6B52-4C59-A513-012D6C74D07F}">
            <xm:f>I15=Asetukset!$H$7</xm:f>
            <x14:dxf>
              <fill>
                <patternFill>
                  <bgColor theme="0"/>
                </patternFill>
              </fill>
            </x14:dxf>
          </x14:cfRule>
          <xm:sqref>G16:H18</xm:sqref>
        </x14:conditionalFormatting>
        <x14:conditionalFormatting xmlns:xm="http://schemas.microsoft.com/office/excel/2006/main">
          <x14:cfRule type="cellIs" priority="1575" operator="equal" id="{3CF3D8D9-86AD-4644-9CC8-4F2ED0B92AED}">
            <xm:f>Asetukset!$H$11</xm:f>
            <x14:dxf>
              <fill>
                <patternFill>
                  <bgColor rgb="FFFF99FF"/>
                </patternFill>
              </fill>
            </x14:dxf>
          </x14:cfRule>
          <x14:cfRule type="cellIs" priority="1576" operator="equal" id="{92635A42-0F2A-4DD3-BA80-A294C323EF79}">
            <xm:f>Asetukset!$H$10</xm:f>
            <x14:dxf>
              <fill>
                <patternFill>
                  <bgColor theme="8" tint="0.39994506668294322"/>
                </patternFill>
              </fill>
            </x14:dxf>
          </x14:cfRule>
          <xm:sqref>I15</xm:sqref>
        </x14:conditionalFormatting>
        <x14:conditionalFormatting xmlns:xm="http://schemas.microsoft.com/office/excel/2006/main">
          <x14:cfRule type="cellIs" priority="1577" operator="equal" id="{A8A6D1DF-90E1-443A-90DB-6721E83801FE}">
            <xm:f>Asetukset!$H$14</xm:f>
            <x14:dxf>
              <font>
                <color rgb="FFFFCCFF"/>
              </font>
              <fill>
                <patternFill>
                  <bgColor rgb="FFFF0000"/>
                </patternFill>
              </fill>
            </x14:dxf>
          </x14:cfRule>
          <x14:cfRule type="cellIs" priority="1578" operator="equal" id="{1A10904D-B424-49CF-9CD0-058F6D2387AB}">
            <xm:f>Asetukset!$H$13</xm:f>
            <x14:dxf>
              <fill>
                <patternFill>
                  <bgColor rgb="FFFF6600"/>
                </patternFill>
              </fill>
            </x14:dxf>
          </x14:cfRule>
          <x14:cfRule type="cellIs" priority="1579" operator="equal" id="{DEDC65AE-0FE7-4E36-B1C6-D168FBE0B8AB}">
            <xm:f>Asetukset!$H$12</xm:f>
            <x14:dxf>
              <fill>
                <patternFill>
                  <bgColor theme="7" tint="0.39994506668294322"/>
                </patternFill>
              </fill>
            </x14:dxf>
          </x14:cfRule>
          <x14:cfRule type="cellIs" priority="1580" operator="equal" id="{31401AB1-2FA9-4D71-9A68-A3757B257E28}">
            <xm:f>Asetukset!$H$9</xm:f>
            <x14:dxf>
              <fill>
                <patternFill>
                  <bgColor rgb="FFFFFF99"/>
                </patternFill>
              </fill>
            </x14:dxf>
          </x14:cfRule>
          <x14:cfRule type="cellIs" priority="1581" operator="equal" id="{CE282246-1A05-45AB-BEDD-5F6667F72C6B}">
            <xm:f>Asetukset!$H$8</xm:f>
            <x14:dxf>
              <fill>
                <patternFill>
                  <bgColor theme="9" tint="0.59996337778862885"/>
                </patternFill>
              </fill>
            </x14:dxf>
          </x14:cfRule>
          <xm:sqref>I15</xm:sqref>
        </x14:conditionalFormatting>
        <x14:conditionalFormatting xmlns:xm="http://schemas.microsoft.com/office/excel/2006/main">
          <x14:cfRule type="cellIs" priority="1574" operator="equal" id="{FAE8BE19-3272-4E3E-B424-019E427FE798}">
            <xm:f>Asetukset!$H$7</xm:f>
            <x14:dxf>
              <fill>
                <patternFill>
                  <bgColor theme="0"/>
                </patternFill>
              </fill>
            </x14:dxf>
          </x14:cfRule>
          <xm:sqref>I15</xm:sqref>
        </x14:conditionalFormatting>
        <x14:conditionalFormatting xmlns:xm="http://schemas.microsoft.com/office/excel/2006/main">
          <x14:cfRule type="expression" priority="1572" id="{BFBDEAE8-0B4D-4603-B050-5041F9DBCA5A}">
            <xm:f>H21=Asetukset!$H$33</xm:f>
            <x14:dxf>
              <fill>
                <patternFill>
                  <bgColor rgb="FFD3FFA7"/>
                </patternFill>
              </fill>
            </x14:dxf>
          </x14:cfRule>
          <xm:sqref>H20</xm:sqref>
        </x14:conditionalFormatting>
        <x14:conditionalFormatting xmlns:xm="http://schemas.microsoft.com/office/excel/2006/main">
          <x14:cfRule type="cellIs" priority="1573" operator="equal" id="{8AA34539-ABAC-47F1-9BFE-4F540C7783DE}">
            <xm:f>Asetukset!$H$33</xm:f>
            <x14:dxf>
              <font>
                <color theme="9" tint="-0.24994659260841701"/>
              </font>
              <fill>
                <patternFill>
                  <bgColor rgb="FF99FF33"/>
                </patternFill>
              </fill>
            </x14:dxf>
          </x14:cfRule>
          <xm:sqref>H21</xm:sqref>
        </x14:conditionalFormatting>
        <x14:conditionalFormatting xmlns:xm="http://schemas.microsoft.com/office/excel/2006/main">
          <x14:cfRule type="expression" priority="1571" id="{A2710D36-AFA5-4405-A07C-0C9522C0ED5E}">
            <xm:f>H21=Asetukset!$H$33</xm:f>
            <x14:dxf>
              <font>
                <color theme="9" tint="-0.24994659260841701"/>
              </font>
              <fill>
                <patternFill>
                  <bgColor rgb="FF99FF33"/>
                </patternFill>
              </fill>
            </x14:dxf>
          </x14:cfRule>
          <xm:sqref>G20</xm:sqref>
        </x14:conditionalFormatting>
        <x14:conditionalFormatting xmlns:xm="http://schemas.microsoft.com/office/excel/2006/main">
          <x14:cfRule type="expression" priority="1570" id="{8A649137-51E8-415A-BBFC-F7F7D8469437}">
            <xm:f>H21=Asetukset!$H$33</xm:f>
            <x14:dxf>
              <font>
                <color theme="9" tint="-0.24994659260841701"/>
              </font>
              <fill>
                <patternFill>
                  <bgColor rgb="FF99FF33"/>
                </patternFill>
              </fill>
            </x14:dxf>
          </x14:cfRule>
          <xm:sqref>I20</xm:sqref>
        </x14:conditionalFormatting>
        <x14:conditionalFormatting xmlns:xm="http://schemas.microsoft.com/office/excel/2006/main">
          <x14:cfRule type="expression" priority="1569" id="{1986538D-77D8-4E39-AB93-0217C7F33954}">
            <xm:f>H21=Asetukset!$H$33</xm:f>
            <x14:dxf>
              <font>
                <color theme="9" tint="-0.24994659260841701"/>
              </font>
              <fill>
                <patternFill>
                  <bgColor rgb="FF99FF33"/>
                </patternFill>
              </fill>
            </x14:dxf>
          </x14:cfRule>
          <xm:sqref>G21</xm:sqref>
        </x14:conditionalFormatting>
        <x14:conditionalFormatting xmlns:xm="http://schemas.microsoft.com/office/excel/2006/main">
          <x14:cfRule type="expression" priority="1590" id="{5ADBA691-AE72-4522-92D6-3B38A624E085}">
            <xm:f>P15=Asetukset!$H$14</xm:f>
            <x14:dxf>
              <fill>
                <patternFill>
                  <bgColor rgb="FFFF0000"/>
                </patternFill>
              </fill>
            </x14:dxf>
          </x14:cfRule>
          <x14:cfRule type="expression" priority="1591" id="{ED737FCB-17C6-44A4-B210-561D437F7378}">
            <xm:f>P15=Asetukset!$H$13</xm:f>
            <x14:dxf>
              <fill>
                <patternFill>
                  <bgColor rgb="FFFF6600"/>
                </patternFill>
              </fill>
            </x14:dxf>
          </x14:cfRule>
          <x14:cfRule type="expression" priority="1592" id="{88BD657A-72DC-47F3-AD09-DD8E67A36115}">
            <xm:f>P15=Asetukset!$H$12</xm:f>
            <x14:dxf>
              <fill>
                <patternFill>
                  <bgColor theme="7" tint="0.39994506668294322"/>
                </patternFill>
              </fill>
            </x14:dxf>
          </x14:cfRule>
          <x14:cfRule type="expression" priority="1593" id="{1ED660CB-63CF-446B-8959-E47D3AE8B012}">
            <xm:f>P15=Asetukset!$H$11</xm:f>
            <x14:dxf>
              <fill>
                <patternFill>
                  <bgColor rgb="FFFF99FF"/>
                </patternFill>
              </fill>
            </x14:dxf>
          </x14:cfRule>
          <x14:cfRule type="expression" priority="1594" id="{F130DE81-8BDF-4765-AEB7-D220741F8D25}">
            <xm:f>P15=Asetukset!$H$10</xm:f>
            <x14:dxf>
              <fill>
                <patternFill>
                  <bgColor theme="8" tint="0.39994506668294322"/>
                </patternFill>
              </fill>
            </x14:dxf>
          </x14:cfRule>
          <x14:cfRule type="expression" priority="1595" id="{24A7ADCC-B931-4286-811C-CCBA190D3068}">
            <xm:f>P15=Asetukset!$H$9</xm:f>
            <x14:dxf>
              <fill>
                <patternFill>
                  <bgColor rgb="FFFFFF99"/>
                </patternFill>
              </fill>
            </x14:dxf>
          </x14:cfRule>
          <x14:cfRule type="expression" priority="1596" id="{41EDEB4C-F34D-4057-B7BB-363783FB77C4}">
            <xm:f>P15=Asetukset!$H$8</xm:f>
            <x14:dxf>
              <fill>
                <patternFill>
                  <bgColor theme="9" tint="0.59996337778862885"/>
                </patternFill>
              </fill>
            </x14:dxf>
          </x14:cfRule>
          <xm:sqref>I16:I18</xm:sqref>
        </x14:conditionalFormatting>
        <x14:conditionalFormatting xmlns:xm="http://schemas.microsoft.com/office/excel/2006/main">
          <x14:cfRule type="expression" priority="1597" id="{D8DF56BC-6A2F-4C1F-9EE9-36066119A1BC}">
            <xm:f>P15=Asetukset!$H$7</xm:f>
            <x14:dxf>
              <fill>
                <patternFill>
                  <bgColor theme="0"/>
                </patternFill>
              </fill>
            </x14:dxf>
          </x14:cfRule>
          <xm:sqref>I16:I18</xm:sqref>
        </x14:conditionalFormatting>
        <x14:conditionalFormatting xmlns:xm="http://schemas.microsoft.com/office/excel/2006/main">
          <x14:cfRule type="cellIs" priority="477" operator="equal" id="{244C9C1A-C5CF-4831-9331-D4B101D69AA0}">
            <xm:f>Asetukset!$H$9</xm:f>
            <x14:dxf>
              <fill>
                <patternFill>
                  <bgColor rgb="FFFFFF99"/>
                </patternFill>
              </fill>
            </x14:dxf>
          </x14:cfRule>
          <x14:cfRule type="cellIs" priority="478" operator="equal" id="{BAD67C64-5357-4252-8584-3F722B30C693}">
            <xm:f>Asetukset!$H$8</xm:f>
            <x14:dxf>
              <fill>
                <patternFill>
                  <bgColor theme="9" tint="0.59996337778862885"/>
                </patternFill>
              </fill>
            </x14:dxf>
          </x14:cfRule>
          <xm:sqref>S5</xm:sqref>
        </x14:conditionalFormatting>
        <x14:conditionalFormatting xmlns:xm="http://schemas.microsoft.com/office/excel/2006/main">
          <x14:cfRule type="cellIs" priority="479" operator="equal" id="{B1DDFCAD-1B8B-4E2B-B92B-FFDF637D18D7}">
            <xm:f>Asetukset!$H$11</xm:f>
            <x14:dxf>
              <fill>
                <patternFill>
                  <bgColor rgb="FFFF99FF"/>
                </patternFill>
              </fill>
            </x14:dxf>
          </x14:cfRule>
          <x14:cfRule type="cellIs" priority="480" operator="equal" id="{0AC8F04E-C814-4BF3-B509-44555DF58C72}">
            <xm:f>Asetukset!$H$10</xm:f>
            <x14:dxf>
              <fill>
                <patternFill>
                  <bgColor theme="8" tint="0.39994506668294322"/>
                </patternFill>
              </fill>
            </x14:dxf>
          </x14:cfRule>
          <xm:sqref>S5</xm:sqref>
        </x14:conditionalFormatting>
        <x14:conditionalFormatting xmlns:xm="http://schemas.microsoft.com/office/excel/2006/main">
          <x14:cfRule type="expression" priority="481" id="{2399A78C-A8DE-48E1-9DDE-69CD10678B18}">
            <xm:f>S5=Asetukset!$H$11</xm:f>
            <x14:dxf>
              <fill>
                <patternFill>
                  <bgColor rgb="FFFF99FF"/>
                </patternFill>
              </fill>
            </x14:dxf>
          </x14:cfRule>
          <x14:cfRule type="expression" priority="482" id="{469E89B7-9566-41A9-A859-F5A5C12B8037}">
            <xm:f>S5=Asetukset!$H$10</xm:f>
            <x14:dxf>
              <fill>
                <patternFill>
                  <bgColor theme="8" tint="0.39994506668294322"/>
                </patternFill>
              </fill>
            </x14:dxf>
          </x14:cfRule>
          <x14:cfRule type="expression" priority="483" id="{08B4C2F0-41B1-4D8E-B51B-79778B9928C6}">
            <xm:f>S5=Asetukset!$H$9</xm:f>
            <x14:dxf>
              <fill>
                <patternFill>
                  <bgColor rgb="FFFFFF99"/>
                </patternFill>
              </fill>
            </x14:dxf>
          </x14:cfRule>
          <x14:cfRule type="expression" priority="484" id="{40E4EF08-B393-4874-B991-3155E3C60050}">
            <xm:f>S5=Asetukset!$H$7</xm:f>
            <x14:dxf>
              <fill>
                <patternFill>
                  <bgColor theme="0"/>
                </patternFill>
              </fill>
            </x14:dxf>
          </x14:cfRule>
          <x14:cfRule type="expression" priority="485" id="{B4025359-79EB-4FF8-989F-1624F5BC6EE2}">
            <xm:f>S5=Asetukset!$H$8</xm:f>
            <x14:dxf>
              <fill>
                <patternFill>
                  <bgColor theme="9" tint="0.59996337778862885"/>
                </patternFill>
              </fill>
            </x14:dxf>
          </x14:cfRule>
          <xm:sqref>P6:S8</xm:sqref>
        </x14:conditionalFormatting>
        <x14:conditionalFormatting xmlns:xm="http://schemas.microsoft.com/office/excel/2006/main">
          <x14:cfRule type="cellIs" priority="476" operator="equal" id="{D021879C-D4BD-4F87-BB54-3EF42765C488}">
            <xm:f>Asetukset!$H$7</xm:f>
            <x14:dxf>
              <fill>
                <patternFill>
                  <bgColor theme="0"/>
                </patternFill>
              </fill>
            </x14:dxf>
          </x14:cfRule>
          <xm:sqref>S5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Asetukset!$H$27:$H$30</xm:f>
          </x14:formula1>
          <xm:sqref>D5 I20 I42 I31 I53 I64 I75 I86 N20 N31 N42 S20 N53 S31 X20 X31 AC20 AC31 AC53 AC42 AC64 AC75 AC86 AC97</xm:sqref>
        </x14:dataValidation>
        <x14:dataValidation type="list" allowBlank="1" showInputMessage="1" showErrorMessage="1">
          <x14:formula1>
            <xm:f>Asetukset!$H$33:$H$34</xm:f>
          </x14:formula1>
          <xm:sqref>H21 H43 H32 H54 H65 H76 H87 M21 M32 M43 R21 M54 R32 W21 W32 AB21 AB32 AB54 AB43 AB65 AB76 AB87 AB98</xm:sqref>
        </x14:dataValidation>
        <x14:dataValidation type="list" allowBlank="1" showInputMessage="1" showErrorMessage="1">
          <x14:formula1>
            <xm:f>Asetukset!$H$7:$H$14</xm:f>
          </x14:formula1>
          <xm:sqref>I15 I37 I26 I48 I59 I70 I81 N15 N26 N37 S15 N48 S26 X15 X26 AC15 AC26 AC48 AC37 AC59 AC70 AC81 AC92</xm:sqref>
        </x14:dataValidation>
        <x14:dataValidation type="list" allowBlank="1" showInputMessage="1" showErrorMessage="1">
          <x14:formula1>
            <xm:f>Asetukset!$H$7:$H$11</xm:f>
          </x14:formula1>
          <xm:sqref>I5 N5 S5 X5 AC5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workbookViewId="0">
      <selection activeCell="I6" sqref="I6"/>
    </sheetView>
  </sheetViews>
  <sheetFormatPr defaultColWidth="8.81640625" defaultRowHeight="14" x14ac:dyDescent="0.3"/>
  <cols>
    <col min="1" max="1" width="8.81640625" style="21"/>
    <col min="2" max="2" width="3.1796875" style="21" customWidth="1"/>
    <col min="3" max="3" width="4.453125" style="21" customWidth="1"/>
    <col min="4" max="4" width="22.1796875" style="21" customWidth="1"/>
    <col min="5" max="5" width="10.453125" style="21" customWidth="1"/>
    <col min="6" max="6" width="11.1796875" style="21" customWidth="1"/>
    <col min="7" max="7" width="8.81640625" style="21"/>
    <col min="8" max="8" width="16.1796875" style="21" customWidth="1"/>
    <col min="9" max="9" width="12" style="21" customWidth="1"/>
    <col min="10" max="10" width="3.1796875" style="21" customWidth="1"/>
    <col min="11" max="11" width="6.453125" style="21" customWidth="1"/>
    <col min="12" max="12" width="10.81640625" style="21" customWidth="1"/>
    <col min="13" max="13" width="12.1796875" style="21" customWidth="1"/>
    <col min="14" max="16384" width="8.81640625" style="21"/>
  </cols>
  <sheetData>
    <row r="1" spans="1:23" s="16" customFormat="1" ht="27" customHeight="1" x14ac:dyDescent="0.35">
      <c r="B1" s="27" t="str">
        <f>'SIPOC-nykytila'!B1</f>
        <v>Kirjoita tähän prosessin nimi</v>
      </c>
      <c r="E1" s="18"/>
      <c r="F1" s="17"/>
      <c r="G1" s="18"/>
      <c r="H1" s="146" t="s">
        <v>63</v>
      </c>
      <c r="I1" s="146"/>
      <c r="J1" s="146"/>
      <c r="K1" s="146"/>
      <c r="L1" s="146"/>
      <c r="M1" s="146"/>
      <c r="N1" s="146"/>
      <c r="O1" s="17"/>
      <c r="P1" s="18"/>
      <c r="Q1" s="18"/>
      <c r="R1" s="18"/>
      <c r="S1" s="18"/>
      <c r="T1" s="18"/>
      <c r="U1" s="18"/>
      <c r="V1" s="18"/>
      <c r="W1" s="18"/>
    </row>
    <row r="2" spans="1:23" s="16" customFormat="1" ht="39" customHeight="1" x14ac:dyDescent="0.35">
      <c r="B2" s="28" t="s">
        <v>62</v>
      </c>
      <c r="E2" s="18"/>
      <c r="G2" s="18"/>
      <c r="H2" s="146"/>
      <c r="I2" s="146"/>
      <c r="J2" s="146"/>
      <c r="K2" s="146"/>
      <c r="L2" s="146"/>
      <c r="M2" s="146"/>
      <c r="N2" s="146"/>
      <c r="P2" s="18"/>
      <c r="Q2" s="18"/>
      <c r="R2" s="18"/>
      <c r="S2" s="18"/>
      <c r="T2" s="18"/>
      <c r="U2" s="18"/>
      <c r="V2" s="18"/>
      <c r="W2" s="18"/>
    </row>
    <row r="3" spans="1:23" s="3" customFormat="1" x14ac:dyDescent="0.3"/>
    <row r="4" spans="1:23" s="3" customFormat="1" ht="20" x14ac:dyDescent="0.4">
      <c r="B4" s="46"/>
      <c r="C4" s="46" t="s">
        <v>52</v>
      </c>
      <c r="D4" s="6"/>
      <c r="E4" s="6"/>
      <c r="F4" s="56"/>
      <c r="G4" s="6"/>
      <c r="H4" s="6" t="s">
        <v>60</v>
      </c>
      <c r="I4" s="62"/>
      <c r="J4" s="56"/>
      <c r="K4" s="6"/>
      <c r="L4" s="46" t="s">
        <v>54</v>
      </c>
      <c r="M4" s="6"/>
    </row>
    <row r="5" spans="1:23" s="3" customFormat="1" x14ac:dyDescent="0.3">
      <c r="A5" s="57"/>
      <c r="F5" s="57"/>
      <c r="I5" s="63"/>
      <c r="J5" s="57"/>
      <c r="M5" s="57"/>
    </row>
    <row r="6" spans="1:23" s="3" customFormat="1" ht="18" thickBot="1" x14ac:dyDescent="0.35">
      <c r="A6" s="57"/>
      <c r="B6" s="5"/>
      <c r="C6" s="5" t="s">
        <v>59</v>
      </c>
      <c r="E6" s="139">
        <f>'Arvovirtakartta-nykytila'!D6</f>
        <v>0.33333333333333331</v>
      </c>
      <c r="F6" s="57" t="str">
        <f>'Arvovirtakartta-nykytila'!D5</f>
        <v>Tuntia</v>
      </c>
      <c r="G6" s="45">
        <f>(IF($M$6=Asetukset!$H$27,L6,IF($M$6=Asetukset!$H$28,L6*60,IF($M$6=Asetukset!$H$29,L6*60*8,L6*60*8*5))))-(IF($F$6=Asetukset!$H$27,E6,IF($F$6=Asetukset!$H$28,E6*60,IF($F$6=Asetukset!$H$29,E6*60*8,E6*60*8*5))))</f>
        <v>-19</v>
      </c>
      <c r="H6" s="137">
        <f>IF($I$6=Asetukset!$H$27,G6,IF($I$6=Asetukset!$H$28,G6/60,IF($I$6=Asetukset!$H$29,G6/60/8,G6/60/8/5)))</f>
        <v>-3.9583333333333331E-2</v>
      </c>
      <c r="I6" s="85" t="s">
        <v>38</v>
      </c>
      <c r="J6" s="57"/>
      <c r="L6" s="139">
        <f>'Arvovirtakartta-tuleva'!D6</f>
        <v>1.6666666666666666E-2</v>
      </c>
      <c r="M6" s="57" t="str">
        <f>'Arvovirtakartta-tuleva'!D5</f>
        <v>Tuntia</v>
      </c>
    </row>
    <row r="7" spans="1:23" s="3" customFormat="1" ht="18" thickTop="1" x14ac:dyDescent="0.3">
      <c r="A7" s="57"/>
      <c r="B7" s="5"/>
      <c r="C7" s="5" t="s">
        <v>58</v>
      </c>
      <c r="E7" s="139">
        <f>'Arvovirtakartta-nykytila'!D8</f>
        <v>0</v>
      </c>
      <c r="F7" s="57" t="str">
        <f>'Arvovirtakartta-nykytila'!D5</f>
        <v>Tuntia</v>
      </c>
      <c r="G7" s="45">
        <f>(IF($M$6=Asetukset!$H$27,L7,IF($M$6=Asetukset!$H$28,L7*60,IF($M$6=Asetukset!$H$29,L7*60*8,L7*60*8*5))))-(IF($F$6=Asetukset!$H$27,E7,IF($F$6=Asetukset!$H$28,E7*60,IF($F$6=Asetukset!$H$29,E7*60*8,E7*60*8*5))))</f>
        <v>0</v>
      </c>
      <c r="H7" s="137">
        <f>IF($I$7=Asetukset!$H$27,G7,IF($I$7=Asetukset!$H$28,G7/60,IF($I$7=Asetukset!$H$29,G7/60/8,G7/60/8/5)))</f>
        <v>0</v>
      </c>
      <c r="I7" s="86" t="s">
        <v>38</v>
      </c>
      <c r="J7" s="57"/>
      <c r="L7" s="139">
        <f>'Arvovirtakartta-tuleva'!D8</f>
        <v>0</v>
      </c>
      <c r="M7" s="57" t="str">
        <f>'Arvovirtakartta-tuleva'!D5</f>
        <v>Tuntia</v>
      </c>
    </row>
    <row r="8" spans="1:23" s="3" customFormat="1" ht="17.5" x14ac:dyDescent="0.3">
      <c r="A8" s="57"/>
      <c r="B8" s="5"/>
      <c r="C8" s="5" t="s">
        <v>57</v>
      </c>
      <c r="E8" s="49">
        <f>E7/E6</f>
        <v>0</v>
      </c>
      <c r="F8" s="57"/>
      <c r="H8" s="50">
        <f>L8-E8</f>
        <v>0</v>
      </c>
      <c r="I8" s="63"/>
      <c r="J8" s="57"/>
      <c r="L8" s="49">
        <f>L7/L6</f>
        <v>0</v>
      </c>
      <c r="M8" s="57"/>
    </row>
    <row r="9" spans="1:23" s="3" customFormat="1" ht="17.5" x14ac:dyDescent="0.3">
      <c r="A9" s="57"/>
      <c r="C9" s="5" t="s">
        <v>82</v>
      </c>
      <c r="E9" s="104">
        <f>'Arvovirtakartta-nykytila'!D12</f>
        <v>10</v>
      </c>
      <c r="F9" s="57"/>
      <c r="H9" s="48">
        <f>L9-E9</f>
        <v>-10</v>
      </c>
      <c r="I9" s="63"/>
      <c r="J9" s="57"/>
      <c r="L9" s="104">
        <f>'Arvovirtakartta-tuleva'!D12</f>
        <v>0</v>
      </c>
      <c r="M9" s="57"/>
    </row>
    <row r="10" spans="1:23" s="3" customFormat="1" ht="17.5" x14ac:dyDescent="0.3">
      <c r="A10" s="57"/>
      <c r="E10" s="47"/>
      <c r="F10" s="57"/>
      <c r="H10" s="48"/>
      <c r="I10" s="63"/>
      <c r="J10" s="57"/>
      <c r="L10" s="47"/>
      <c r="M10" s="57"/>
    </row>
    <row r="11" spans="1:23" s="3" customFormat="1" ht="17.5" x14ac:dyDescent="0.3">
      <c r="A11" s="57"/>
      <c r="B11" s="64"/>
      <c r="C11" s="51" t="s">
        <v>55</v>
      </c>
      <c r="D11" s="51"/>
      <c r="E11" s="52">
        <f>SUM(E12:E15)</f>
        <v>4</v>
      </c>
      <c r="F11" s="60"/>
      <c r="G11" s="53"/>
      <c r="H11" s="54">
        <f t="shared" ref="H11:H23" si="0">L11-E11</f>
        <v>-2</v>
      </c>
      <c r="I11" s="53"/>
      <c r="J11" s="60"/>
      <c r="K11" s="53"/>
      <c r="L11" s="52">
        <f>SUM(L12:L15)</f>
        <v>2</v>
      </c>
      <c r="M11" s="57"/>
    </row>
    <row r="12" spans="1:23" s="3" customFormat="1" ht="17.5" x14ac:dyDescent="0.3">
      <c r="A12" s="57"/>
      <c r="D12" s="3" t="str">
        <f>Asetukset!H8</f>
        <v>Prosessointi</v>
      </c>
      <c r="E12" s="47">
        <f>COUNTIF('Arvovirtakartta-nykytila'!$5:$5,Asetukset!H8)</f>
        <v>4</v>
      </c>
      <c r="F12" s="57"/>
      <c r="H12" s="48">
        <f t="shared" si="0"/>
        <v>-2</v>
      </c>
      <c r="I12" s="63"/>
      <c r="J12" s="57"/>
      <c r="L12" s="47">
        <f>COUNTIF('Arvovirtakartta-tuleva'!$5:$5,Asetukset!H8)</f>
        <v>2</v>
      </c>
      <c r="M12" s="57"/>
    </row>
    <row r="13" spans="1:23" s="3" customFormat="1" ht="17.5" x14ac:dyDescent="0.3">
      <c r="A13" s="57"/>
      <c r="D13" s="3" t="str">
        <f>Asetukset!H9</f>
        <v>Liikuttaminen</v>
      </c>
      <c r="E13" s="47">
        <f>COUNTIF('Arvovirtakartta-nykytila'!$5:$5,Asetukset!H9)</f>
        <v>0</v>
      </c>
      <c r="F13" s="57"/>
      <c r="H13" s="48">
        <f t="shared" si="0"/>
        <v>0</v>
      </c>
      <c r="I13" s="63"/>
      <c r="J13" s="57"/>
      <c r="L13" s="47">
        <f>COUNTIF('Arvovirtakartta-tuleva'!$5:$5,Asetukset!H9)</f>
        <v>0</v>
      </c>
      <c r="M13" s="57"/>
    </row>
    <row r="14" spans="1:23" s="3" customFormat="1" ht="17.5" x14ac:dyDescent="0.3">
      <c r="A14" s="57"/>
      <c r="D14" s="3" t="str">
        <f>Asetukset!H10</f>
        <v>Varastointi</v>
      </c>
      <c r="E14" s="47">
        <f>COUNTIF('Arvovirtakartta-nykytila'!$5:$5,Asetukset!H10)</f>
        <v>0</v>
      </c>
      <c r="F14" s="57"/>
      <c r="H14" s="48">
        <f t="shared" si="0"/>
        <v>0</v>
      </c>
      <c r="I14" s="63"/>
      <c r="J14" s="57"/>
      <c r="L14" s="47">
        <f>COUNTIF('Arvovirtakartta-tuleva'!$5:$5,Asetukset!H10)</f>
        <v>0</v>
      </c>
      <c r="M14" s="57"/>
    </row>
    <row r="15" spans="1:23" s="3" customFormat="1" ht="17.5" x14ac:dyDescent="0.3">
      <c r="A15" s="57"/>
      <c r="D15" s="3" t="str">
        <f>Asetukset!H11</f>
        <v>Tarkistaminen</v>
      </c>
      <c r="E15" s="47">
        <f>COUNTIF('Arvovirtakartta-nykytila'!$5:$5,Asetukset!H11)</f>
        <v>0</v>
      </c>
      <c r="F15" s="57"/>
      <c r="H15" s="48">
        <f t="shared" si="0"/>
        <v>0</v>
      </c>
      <c r="I15" s="63"/>
      <c r="J15" s="57"/>
      <c r="L15" s="47">
        <f>COUNTIF('Arvovirtakartta-tuleva'!$5:$5,Asetukset!H11)</f>
        <v>0</v>
      </c>
      <c r="M15" s="57"/>
    </row>
    <row r="16" spans="1:23" s="3" customFormat="1" ht="17.5" x14ac:dyDescent="0.3">
      <c r="A16" s="57"/>
      <c r="B16" s="64"/>
      <c r="C16" s="51" t="s">
        <v>53</v>
      </c>
      <c r="D16" s="51"/>
      <c r="E16" s="52">
        <f>SUM(E17:E23)</f>
        <v>1</v>
      </c>
      <c r="F16" s="60"/>
      <c r="G16" s="53"/>
      <c r="H16" s="54">
        <f t="shared" si="0"/>
        <v>-1</v>
      </c>
      <c r="I16" s="53"/>
      <c r="J16" s="60"/>
      <c r="K16" s="53"/>
      <c r="L16" s="52">
        <f>SUM(L17:L23)</f>
        <v>0</v>
      </c>
      <c r="M16" s="57"/>
    </row>
    <row r="17" spans="1:13" s="3" customFormat="1" ht="17.5" x14ac:dyDescent="0.3">
      <c r="A17" s="57"/>
      <c r="D17" s="3" t="str">
        <f>Asetukset!H8</f>
        <v>Prosessointi</v>
      </c>
      <c r="E17" s="47">
        <f>COUNTIF('Arvovirtakartta-nykytila'!I$14:CF$339,Asetukset!H8)</f>
        <v>1</v>
      </c>
      <c r="F17" s="57"/>
      <c r="H17" s="48">
        <f t="shared" si="0"/>
        <v>-1</v>
      </c>
      <c r="I17" s="63"/>
      <c r="J17" s="57"/>
      <c r="L17" s="47">
        <f>COUNTIF('Arvovirtakartta-tuleva'!I$14:CF$339,Asetukset!H8)</f>
        <v>0</v>
      </c>
      <c r="M17" s="57"/>
    </row>
    <row r="18" spans="1:13" s="3" customFormat="1" ht="17.5" x14ac:dyDescent="0.3">
      <c r="A18" s="57"/>
      <c r="D18" s="3" t="str">
        <f>Asetukset!H9</f>
        <v>Liikuttaminen</v>
      </c>
      <c r="E18" s="47">
        <f>COUNTIF('Arvovirtakartta-nykytila'!I$14:CF$339,Asetukset!H9)</f>
        <v>0</v>
      </c>
      <c r="F18" s="57"/>
      <c r="H18" s="48">
        <f t="shared" si="0"/>
        <v>0</v>
      </c>
      <c r="I18" s="63"/>
      <c r="J18" s="57"/>
      <c r="L18" s="47">
        <f>COUNTIF('Arvovirtakartta-tuleva'!I$14:CF$339,Asetukset!H9)</f>
        <v>0</v>
      </c>
      <c r="M18" s="57"/>
    </row>
    <row r="19" spans="1:13" s="3" customFormat="1" ht="17.5" x14ac:dyDescent="0.3">
      <c r="A19" s="57"/>
      <c r="D19" s="3" t="str">
        <f>Asetukset!H10</f>
        <v>Varastointi</v>
      </c>
      <c r="E19" s="47">
        <f>COUNTIF('Arvovirtakartta-nykytila'!I$14:CF$339,Asetukset!H10)</f>
        <v>0</v>
      </c>
      <c r="F19" s="57"/>
      <c r="H19" s="48">
        <f t="shared" si="0"/>
        <v>0</v>
      </c>
      <c r="I19" s="63"/>
      <c r="J19" s="57"/>
      <c r="L19" s="47">
        <f>COUNTIF('Arvovirtakartta-tuleva'!I$14:CF$339,Asetukset!H10)</f>
        <v>0</v>
      </c>
      <c r="M19" s="57"/>
    </row>
    <row r="20" spans="1:13" s="3" customFormat="1" ht="17.5" x14ac:dyDescent="0.3">
      <c r="A20" s="57"/>
      <c r="D20" s="3" t="str">
        <f>Asetukset!H11</f>
        <v>Tarkistaminen</v>
      </c>
      <c r="E20" s="47">
        <f>COUNTIF('Arvovirtakartta-nykytila'!I$14:CF$339,Asetukset!H11)</f>
        <v>0</v>
      </c>
      <c r="F20" s="57"/>
      <c r="H20" s="48">
        <f t="shared" si="0"/>
        <v>0</v>
      </c>
      <c r="I20" s="63"/>
      <c r="J20" s="57"/>
      <c r="L20" s="47">
        <f>COUNTIF('Arvovirtakartta-tuleva'!I$14:CF$339,Asetukset!H11)</f>
        <v>0</v>
      </c>
      <c r="M20" s="57"/>
    </row>
    <row r="21" spans="1:13" s="3" customFormat="1" ht="17.5" x14ac:dyDescent="0.3">
      <c r="A21" s="57"/>
      <c r="D21" s="3" t="str">
        <f>Asetukset!H12</f>
        <v>Valmistautuminen</v>
      </c>
      <c r="E21" s="47">
        <f>COUNTIF('Arvovirtakartta-nykytila'!I$14:CF$339,Asetukset!H12)</f>
        <v>0</v>
      </c>
      <c r="F21" s="57"/>
      <c r="G21" s="138"/>
      <c r="H21" s="48">
        <f t="shared" si="0"/>
        <v>0</v>
      </c>
      <c r="I21" s="63"/>
      <c r="J21" s="57"/>
      <c r="L21" s="47">
        <f>COUNTIF('Arvovirtakartta-tuleva'!I$14:CF$339,Asetukset!H12)</f>
        <v>0</v>
      </c>
      <c r="M21" s="57"/>
    </row>
    <row r="22" spans="1:13" s="3" customFormat="1" ht="17.5" x14ac:dyDescent="0.3">
      <c r="A22" s="57"/>
      <c r="D22" s="3" t="str">
        <f>Asetukset!H13</f>
        <v>Poikkeustilanne</v>
      </c>
      <c r="E22" s="47">
        <f>COUNTIF('Arvovirtakartta-nykytila'!I$14:CF$339,Asetukset!H13)</f>
        <v>0</v>
      </c>
      <c r="F22" s="57"/>
      <c r="H22" s="48">
        <f t="shared" si="0"/>
        <v>0</v>
      </c>
      <c r="I22" s="63"/>
      <c r="J22" s="57"/>
      <c r="L22" s="47">
        <f>COUNTIF('Arvovirtakartta-tuleva'!I$14:CF$339,Asetukset!H13)</f>
        <v>0</v>
      </c>
      <c r="M22" s="57"/>
    </row>
    <row r="23" spans="1:13" s="3" customFormat="1" ht="17.5" x14ac:dyDescent="0.3">
      <c r="A23" s="57"/>
      <c r="D23" s="3" t="str">
        <f>Asetukset!H14</f>
        <v>Henkilökohtainen</v>
      </c>
      <c r="E23" s="47">
        <f>COUNTIF('Arvovirtakartta-nykytila'!I$14:CF$339,Asetukset!H14)</f>
        <v>0</v>
      </c>
      <c r="F23" s="57"/>
      <c r="H23" s="48">
        <f t="shared" si="0"/>
        <v>0</v>
      </c>
      <c r="I23" s="63"/>
      <c r="J23" s="57"/>
      <c r="L23" s="47">
        <f>COUNTIF('Arvovirtakartta-tuleva'!I$14:CF$339,Asetukset!H14)</f>
        <v>0</v>
      </c>
      <c r="M23" s="57"/>
    </row>
    <row r="24" spans="1:13" s="3" customFormat="1" ht="14.5" thickBot="1" x14ac:dyDescent="0.35">
      <c r="A24" s="57"/>
      <c r="B24" s="58"/>
      <c r="C24" s="59"/>
      <c r="D24" s="59"/>
      <c r="E24" s="59"/>
      <c r="F24" s="61"/>
      <c r="G24" s="58"/>
      <c r="H24" s="59"/>
      <c r="I24" s="59"/>
      <c r="J24" s="61"/>
      <c r="K24" s="58"/>
      <c r="L24" s="59"/>
      <c r="M24" s="61"/>
    </row>
    <row r="25" spans="1:13" s="3" customFormat="1" ht="14.5" thickTop="1" x14ac:dyDescent="0.3"/>
    <row r="26" spans="1:13" s="3" customFormat="1" x14ac:dyDescent="0.3"/>
    <row r="27" spans="1:13" s="3" customFormat="1" x14ac:dyDescent="0.3"/>
    <row r="28" spans="1:13" s="3" customFormat="1" x14ac:dyDescent="0.3"/>
    <row r="29" spans="1:13" s="3" customFormat="1" x14ac:dyDescent="0.3"/>
    <row r="30" spans="1:13" s="3" customFormat="1" x14ac:dyDescent="0.3"/>
    <row r="31" spans="1:13" s="3" customFormat="1" x14ac:dyDescent="0.3"/>
    <row r="32" spans="1:13"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sheetData>
  <sheetProtection sheet="1" objects="1" scenarios="1"/>
  <mergeCells count="1">
    <mergeCell ref="H1:N2"/>
  </mergeCells>
  <conditionalFormatting sqref="H11:H23">
    <cfRule type="cellIs" dxfId="155" priority="10" operator="lessThan">
      <formula>0</formula>
    </cfRule>
    <cfRule type="cellIs" dxfId="154" priority="11" operator="greaterThan">
      <formula>0</formula>
    </cfRule>
    <cfRule type="cellIs" dxfId="153" priority="12" operator="equal">
      <formula>0</formula>
    </cfRule>
  </conditionalFormatting>
  <conditionalFormatting sqref="H6">
    <cfRule type="cellIs" dxfId="152" priority="7" operator="greaterThan">
      <formula>0</formula>
    </cfRule>
    <cfRule type="cellIs" dxfId="151" priority="8" operator="lessThan">
      <formula>0</formula>
    </cfRule>
    <cfRule type="cellIs" dxfId="150" priority="9" operator="equal">
      <formula>0</formula>
    </cfRule>
  </conditionalFormatting>
  <conditionalFormatting sqref="H8">
    <cfRule type="cellIs" dxfId="149" priority="4" operator="equal">
      <formula>0</formula>
    </cfRule>
    <cfRule type="cellIs" dxfId="148" priority="5" operator="lessThan">
      <formula>0</formula>
    </cfRule>
    <cfRule type="cellIs" dxfId="147" priority="6" operator="greaterThan">
      <formula>0</formula>
    </cfRule>
  </conditionalFormatting>
  <conditionalFormatting sqref="H9">
    <cfRule type="cellIs" dxfId="146" priority="1" operator="greaterThan">
      <formula>0</formula>
    </cfRule>
    <cfRule type="cellIs" dxfId="145" priority="2" operator="lessThan">
      <formula>0</formula>
    </cfRule>
    <cfRule type="cellIs" dxfId="144" priority="3" operator="equal">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Asetukset!$H$27:$H$30</xm:f>
          </x14:formula1>
          <xm:sqref>I6:I7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activeCell="C5" sqref="C5"/>
    </sheetView>
  </sheetViews>
  <sheetFormatPr defaultColWidth="8.81640625" defaultRowHeight="14" x14ac:dyDescent="0.3"/>
  <cols>
    <col min="1" max="1" width="8.81640625" style="21"/>
    <col min="2" max="2" width="6.1796875" style="21" customWidth="1"/>
    <col min="3" max="3" width="49.1796875" style="21" customWidth="1"/>
    <col min="4" max="4" width="17.81640625" style="21" customWidth="1"/>
    <col min="5" max="5" width="30.81640625" style="21" customWidth="1"/>
    <col min="6" max="6" width="26.81640625" style="21" customWidth="1"/>
    <col min="7" max="16384" width="8.81640625" style="21"/>
  </cols>
  <sheetData>
    <row r="1" spans="1:12" s="16" customFormat="1" ht="28.5" customHeight="1" x14ac:dyDescent="0.35">
      <c r="B1" s="27" t="str">
        <f>'SIPOC-nykytila'!B1</f>
        <v>Kirjoita tähän prosessin nimi</v>
      </c>
      <c r="D1" s="29"/>
      <c r="E1" s="199" t="s">
        <v>30</v>
      </c>
      <c r="F1" s="199"/>
      <c r="G1" s="29"/>
      <c r="H1" s="29"/>
      <c r="I1" s="29"/>
      <c r="J1" s="29"/>
      <c r="K1" s="20"/>
    </row>
    <row r="2" spans="1:12" s="16" customFormat="1" ht="35" customHeight="1" x14ac:dyDescent="0.35">
      <c r="B2" s="28" t="str">
        <f>'SIPOC-nykytila'!B2</f>
        <v xml:space="preserve">Nykytilan ja muutoskohdan kuvaus </v>
      </c>
      <c r="D2" s="29"/>
      <c r="E2" s="199"/>
      <c r="F2" s="199"/>
      <c r="G2" s="29"/>
      <c r="H2" s="29"/>
      <c r="I2" s="29"/>
      <c r="J2" s="29"/>
      <c r="K2" s="20"/>
    </row>
    <row r="3" spans="1:12" s="3" customFormat="1" x14ac:dyDescent="0.3"/>
    <row r="4" spans="1:12" s="5" customFormat="1" ht="20.5" thickBot="1" x14ac:dyDescent="0.45">
      <c r="B4" s="46" t="s">
        <v>31</v>
      </c>
      <c r="C4" s="88" t="s">
        <v>32</v>
      </c>
      <c r="D4" s="88" t="s">
        <v>33</v>
      </c>
      <c r="E4" s="89" t="s">
        <v>34</v>
      </c>
      <c r="F4" s="89" t="s">
        <v>35</v>
      </c>
    </row>
    <row r="5" spans="1:12" ht="29" thickTop="1" thickBot="1" x14ac:dyDescent="0.35">
      <c r="A5" s="3"/>
      <c r="B5" s="26">
        <v>1</v>
      </c>
      <c r="C5" s="105" t="s">
        <v>126</v>
      </c>
      <c r="D5" s="107">
        <v>5</v>
      </c>
      <c r="E5" s="105" t="s">
        <v>127</v>
      </c>
      <c r="F5" s="105"/>
      <c r="G5" s="3"/>
      <c r="H5" s="3"/>
      <c r="I5" s="3"/>
      <c r="J5" s="3"/>
      <c r="K5" s="3"/>
      <c r="L5" s="3"/>
    </row>
    <row r="6" spans="1:12" ht="23.5" thickTop="1" thickBot="1" x14ac:dyDescent="0.35">
      <c r="A6" s="3"/>
      <c r="B6" s="26">
        <v>2</v>
      </c>
      <c r="C6" s="106"/>
      <c r="D6" s="107">
        <v>4</v>
      </c>
      <c r="E6" s="106"/>
      <c r="F6" s="106"/>
      <c r="G6" s="3"/>
      <c r="H6" s="3"/>
      <c r="I6" s="3"/>
      <c r="J6" s="3"/>
      <c r="K6" s="3"/>
      <c r="L6" s="3"/>
    </row>
    <row r="7" spans="1:12" ht="23.5" thickTop="1" thickBot="1" x14ac:dyDescent="0.35">
      <c r="A7" s="3"/>
      <c r="B7" s="26">
        <v>3</v>
      </c>
      <c r="C7" s="106"/>
      <c r="D7" s="107">
        <v>3</v>
      </c>
      <c r="E7" s="106"/>
      <c r="F7" s="106"/>
      <c r="G7" s="3"/>
      <c r="H7" s="3"/>
      <c r="I7" s="3"/>
      <c r="J7" s="3"/>
      <c r="K7" s="3"/>
      <c r="L7" s="3"/>
    </row>
    <row r="8" spans="1:12" ht="23.5" thickTop="1" thickBot="1" x14ac:dyDescent="0.35">
      <c r="A8" s="3"/>
      <c r="B8" s="26">
        <v>4</v>
      </c>
      <c r="C8" s="106"/>
      <c r="D8" s="107">
        <v>2</v>
      </c>
      <c r="E8" s="106"/>
      <c r="F8" s="106"/>
      <c r="G8" s="3"/>
      <c r="H8" s="3"/>
      <c r="I8" s="3"/>
      <c r="J8" s="3"/>
      <c r="K8" s="3"/>
      <c r="L8" s="3"/>
    </row>
    <row r="9" spans="1:12" ht="23.5" thickTop="1" thickBot="1" x14ac:dyDescent="0.35">
      <c r="A9" s="3"/>
      <c r="B9" s="26">
        <v>5</v>
      </c>
      <c r="C9" s="106"/>
      <c r="D9" s="107">
        <v>1</v>
      </c>
      <c r="E9" s="106"/>
      <c r="F9" s="106"/>
      <c r="G9" s="3"/>
      <c r="H9" s="3"/>
      <c r="I9" s="3"/>
      <c r="J9" s="3"/>
      <c r="K9" s="3"/>
      <c r="L9" s="3"/>
    </row>
    <row r="10" spans="1:12" ht="23.5" thickTop="1" thickBot="1" x14ac:dyDescent="0.35">
      <c r="A10" s="3"/>
      <c r="B10" s="26">
        <v>6</v>
      </c>
      <c r="C10" s="106"/>
      <c r="D10" s="107" t="s">
        <v>8</v>
      </c>
      <c r="E10" s="106"/>
      <c r="F10" s="106"/>
      <c r="G10" s="3"/>
      <c r="H10" s="3"/>
      <c r="I10" s="3"/>
      <c r="J10" s="3"/>
      <c r="K10" s="3"/>
      <c r="L10" s="3"/>
    </row>
    <row r="11" spans="1:12" ht="23.5" thickTop="1" thickBot="1" x14ac:dyDescent="0.35">
      <c r="A11" s="3"/>
      <c r="B11" s="26">
        <v>7</v>
      </c>
      <c r="C11" s="106"/>
      <c r="D11" s="107" t="s">
        <v>8</v>
      </c>
      <c r="E11" s="106"/>
      <c r="F11" s="106"/>
      <c r="G11" s="3"/>
      <c r="H11" s="3"/>
      <c r="I11" s="3"/>
      <c r="J11" s="3"/>
      <c r="K11" s="3"/>
      <c r="L11" s="3"/>
    </row>
    <row r="12" spans="1:12" ht="23.5" thickTop="1" thickBot="1" x14ac:dyDescent="0.35">
      <c r="A12" s="3"/>
      <c r="B12" s="26">
        <v>8</v>
      </c>
      <c r="C12" s="106"/>
      <c r="D12" s="107" t="s">
        <v>8</v>
      </c>
      <c r="E12" s="106"/>
      <c r="F12" s="106"/>
      <c r="G12" s="3"/>
      <c r="H12" s="3"/>
      <c r="I12" s="3"/>
      <c r="J12" s="3"/>
      <c r="K12" s="3"/>
      <c r="L12" s="3"/>
    </row>
    <row r="13" spans="1:12" ht="23.5" thickTop="1" thickBot="1" x14ac:dyDescent="0.35">
      <c r="A13" s="3"/>
      <c r="B13" s="26">
        <v>9</v>
      </c>
      <c r="C13" s="106"/>
      <c r="D13" s="107" t="s">
        <v>8</v>
      </c>
      <c r="E13" s="106"/>
      <c r="F13" s="106"/>
      <c r="G13" s="3"/>
      <c r="H13" s="3"/>
      <c r="I13" s="3"/>
      <c r="J13" s="3"/>
      <c r="K13" s="3"/>
      <c r="L13" s="3"/>
    </row>
    <row r="14" spans="1:12" ht="23.5" thickTop="1" thickBot="1" x14ac:dyDescent="0.35">
      <c r="A14" s="3"/>
      <c r="B14" s="26">
        <v>10</v>
      </c>
      <c r="C14" s="106"/>
      <c r="D14" s="107" t="s">
        <v>8</v>
      </c>
      <c r="E14" s="106"/>
      <c r="F14" s="106"/>
      <c r="G14" s="3"/>
      <c r="H14" s="3"/>
      <c r="I14" s="3"/>
      <c r="J14" s="3"/>
      <c r="K14" s="3"/>
      <c r="L14" s="3"/>
    </row>
    <row r="15" spans="1:12" ht="23.5" thickTop="1" thickBot="1" x14ac:dyDescent="0.35">
      <c r="A15" s="3"/>
      <c r="B15" s="26">
        <v>11</v>
      </c>
      <c r="C15" s="106"/>
      <c r="D15" s="107" t="s">
        <v>8</v>
      </c>
      <c r="E15" s="106"/>
      <c r="F15" s="106"/>
      <c r="G15" s="3"/>
      <c r="H15" s="3"/>
      <c r="I15" s="3"/>
      <c r="J15" s="3"/>
      <c r="K15" s="3"/>
      <c r="L15" s="3"/>
    </row>
    <row r="16" spans="1:12" ht="23.5" thickTop="1" thickBot="1" x14ac:dyDescent="0.35">
      <c r="A16" s="3"/>
      <c r="B16" s="26">
        <v>12</v>
      </c>
      <c r="C16" s="106"/>
      <c r="D16" s="107" t="s">
        <v>8</v>
      </c>
      <c r="E16" s="106"/>
      <c r="F16" s="106"/>
      <c r="G16" s="3"/>
      <c r="H16" s="3"/>
      <c r="I16" s="3"/>
      <c r="J16" s="3"/>
      <c r="K16" s="3"/>
      <c r="L16" s="3"/>
    </row>
    <row r="17" spans="1:12" ht="23.5" thickTop="1" thickBot="1" x14ac:dyDescent="0.35">
      <c r="A17" s="3"/>
      <c r="B17" s="26">
        <v>13</v>
      </c>
      <c r="C17" s="106"/>
      <c r="D17" s="107" t="s">
        <v>8</v>
      </c>
      <c r="E17" s="106"/>
      <c r="F17" s="106"/>
      <c r="G17" s="3"/>
      <c r="H17" s="3"/>
      <c r="I17" s="3"/>
      <c r="J17" s="3"/>
      <c r="K17" s="3"/>
      <c r="L17" s="3"/>
    </row>
    <row r="18" spans="1:12" ht="23.5" thickTop="1" thickBot="1" x14ac:dyDescent="0.35">
      <c r="A18" s="3"/>
      <c r="B18" s="26">
        <v>14</v>
      </c>
      <c r="C18" s="106"/>
      <c r="D18" s="107" t="s">
        <v>8</v>
      </c>
      <c r="E18" s="106"/>
      <c r="F18" s="106"/>
      <c r="G18" s="3"/>
      <c r="H18" s="3"/>
      <c r="I18" s="3"/>
      <c r="J18" s="3"/>
      <c r="K18" s="3"/>
      <c r="L18" s="3"/>
    </row>
    <row r="19" spans="1:12" ht="23.5" thickTop="1" thickBot="1" x14ac:dyDescent="0.35">
      <c r="A19" s="3"/>
      <c r="B19" s="26">
        <v>15</v>
      </c>
      <c r="C19" s="106"/>
      <c r="D19" s="107" t="s">
        <v>8</v>
      </c>
      <c r="E19" s="106"/>
      <c r="F19" s="106"/>
      <c r="G19" s="3"/>
      <c r="H19" s="3"/>
      <c r="I19" s="3"/>
      <c r="J19" s="3"/>
      <c r="K19" s="3"/>
      <c r="L19" s="3"/>
    </row>
    <row r="20" spans="1:12" ht="23.5" thickTop="1" thickBot="1" x14ac:dyDescent="0.35">
      <c r="A20" s="3"/>
      <c r="B20" s="26">
        <v>16</v>
      </c>
      <c r="C20" s="106"/>
      <c r="D20" s="107" t="s">
        <v>8</v>
      </c>
      <c r="E20" s="106"/>
      <c r="F20" s="106"/>
      <c r="G20" s="3"/>
      <c r="H20" s="3"/>
      <c r="I20" s="3"/>
      <c r="J20" s="3"/>
      <c r="K20" s="3"/>
      <c r="L20" s="3"/>
    </row>
    <row r="21" spans="1:12" ht="23.5" thickTop="1" thickBot="1" x14ac:dyDescent="0.35">
      <c r="A21" s="3"/>
      <c r="B21" s="26">
        <v>17</v>
      </c>
      <c r="C21" s="106"/>
      <c r="D21" s="107" t="s">
        <v>8</v>
      </c>
      <c r="E21" s="106"/>
      <c r="F21" s="106"/>
      <c r="G21" s="3"/>
      <c r="H21" s="3"/>
      <c r="I21" s="3"/>
      <c r="J21" s="3"/>
      <c r="K21" s="3"/>
      <c r="L21" s="3"/>
    </row>
    <row r="22" spans="1:12" ht="23.5" thickTop="1" thickBot="1" x14ac:dyDescent="0.35">
      <c r="A22" s="3"/>
      <c r="B22" s="26">
        <v>18</v>
      </c>
      <c r="C22" s="106"/>
      <c r="D22" s="107" t="s">
        <v>8</v>
      </c>
      <c r="E22" s="106"/>
      <c r="F22" s="106"/>
      <c r="G22" s="3"/>
      <c r="H22" s="3"/>
      <c r="I22" s="3"/>
      <c r="J22" s="3"/>
      <c r="K22" s="3"/>
      <c r="L22" s="3"/>
    </row>
    <row r="23" spans="1:12" ht="23.5" thickTop="1" thickBot="1" x14ac:dyDescent="0.35">
      <c r="A23" s="3"/>
      <c r="B23" s="26">
        <v>19</v>
      </c>
      <c r="C23" s="106"/>
      <c r="D23" s="107" t="s">
        <v>8</v>
      </c>
      <c r="E23" s="106"/>
      <c r="F23" s="106"/>
      <c r="G23" s="3"/>
      <c r="H23" s="3"/>
      <c r="I23" s="3"/>
      <c r="J23" s="3"/>
      <c r="K23" s="3"/>
      <c r="L23" s="3"/>
    </row>
    <row r="24" spans="1:12" ht="23.5" thickTop="1" thickBot="1" x14ac:dyDescent="0.35">
      <c r="A24" s="3"/>
      <c r="B24" s="26">
        <v>20</v>
      </c>
      <c r="C24" s="106"/>
      <c r="D24" s="107" t="s">
        <v>8</v>
      </c>
      <c r="E24" s="106"/>
      <c r="F24" s="106"/>
      <c r="G24" s="3"/>
      <c r="H24" s="3"/>
      <c r="I24" s="3"/>
      <c r="J24" s="3"/>
      <c r="K24" s="3"/>
      <c r="L24" s="3"/>
    </row>
    <row r="25" spans="1:12" ht="23.5" thickTop="1" thickBot="1" x14ac:dyDescent="0.35">
      <c r="A25" s="3"/>
      <c r="B25" s="26">
        <v>21</v>
      </c>
      <c r="C25" s="106"/>
      <c r="D25" s="107" t="s">
        <v>8</v>
      </c>
      <c r="E25" s="106"/>
      <c r="F25" s="106"/>
      <c r="G25" s="3"/>
      <c r="H25" s="3"/>
      <c r="I25" s="3"/>
      <c r="J25" s="3"/>
      <c r="K25" s="3"/>
      <c r="L25" s="3"/>
    </row>
    <row r="26" spans="1:12" ht="23.5" thickTop="1" thickBot="1" x14ac:dyDescent="0.35">
      <c r="A26" s="3"/>
      <c r="B26" s="26">
        <v>22</v>
      </c>
      <c r="C26" s="106"/>
      <c r="D26" s="107" t="s">
        <v>8</v>
      </c>
      <c r="E26" s="106"/>
      <c r="F26" s="106"/>
      <c r="G26" s="3"/>
      <c r="H26" s="3"/>
      <c r="I26" s="3"/>
      <c r="J26" s="3"/>
      <c r="K26" s="3"/>
      <c r="L26" s="3"/>
    </row>
    <row r="27" spans="1:12" ht="23.5" thickTop="1" thickBot="1" x14ac:dyDescent="0.35">
      <c r="A27" s="3"/>
      <c r="B27" s="26">
        <v>23</v>
      </c>
      <c r="C27" s="106"/>
      <c r="D27" s="107" t="s">
        <v>8</v>
      </c>
      <c r="E27" s="106"/>
      <c r="F27" s="106"/>
      <c r="G27" s="3"/>
      <c r="H27" s="3"/>
      <c r="I27" s="3"/>
      <c r="J27" s="3"/>
      <c r="K27" s="3"/>
      <c r="L27" s="3"/>
    </row>
    <row r="28" spans="1:12" ht="23.5" thickTop="1" thickBot="1" x14ac:dyDescent="0.35">
      <c r="A28" s="3"/>
      <c r="B28" s="26">
        <v>24</v>
      </c>
      <c r="C28" s="106"/>
      <c r="D28" s="107" t="s">
        <v>8</v>
      </c>
      <c r="E28" s="106"/>
      <c r="F28" s="106"/>
      <c r="G28" s="3"/>
      <c r="H28" s="3"/>
      <c r="I28" s="3"/>
      <c r="J28" s="3"/>
      <c r="K28" s="3"/>
      <c r="L28" s="3"/>
    </row>
    <row r="29" spans="1:12" ht="14.5" thickTop="1" x14ac:dyDescent="0.3">
      <c r="A29" s="3"/>
      <c r="B29" s="3"/>
      <c r="C29" s="3"/>
      <c r="D29" s="3"/>
      <c r="E29" s="3"/>
      <c r="F29" s="3"/>
      <c r="G29" s="3"/>
      <c r="H29" s="3"/>
      <c r="I29" s="3"/>
      <c r="J29" s="3"/>
      <c r="K29" s="3"/>
      <c r="L29" s="3"/>
    </row>
    <row r="30" spans="1:12" x14ac:dyDescent="0.3">
      <c r="A30" s="3"/>
      <c r="B30" s="3"/>
      <c r="C30" s="3"/>
      <c r="D30" s="3"/>
      <c r="E30" s="3"/>
      <c r="F30" s="3"/>
      <c r="G30" s="3"/>
      <c r="H30" s="3"/>
      <c r="I30" s="3"/>
      <c r="J30" s="3"/>
      <c r="K30" s="3"/>
      <c r="L30" s="3"/>
    </row>
    <row r="31" spans="1:12" x14ac:dyDescent="0.3">
      <c r="A31" s="3"/>
      <c r="B31" s="3"/>
      <c r="C31" s="3"/>
      <c r="D31" s="3"/>
      <c r="E31" s="3"/>
      <c r="F31" s="3"/>
      <c r="G31" s="3"/>
      <c r="H31" s="3"/>
      <c r="I31" s="3"/>
      <c r="J31" s="3"/>
      <c r="K31" s="3"/>
      <c r="L31" s="3"/>
    </row>
    <row r="32" spans="1:12" x14ac:dyDescent="0.3">
      <c r="A32" s="3"/>
      <c r="B32" s="3"/>
      <c r="C32" s="3"/>
      <c r="D32" s="3"/>
      <c r="E32" s="3"/>
      <c r="F32" s="3"/>
      <c r="G32" s="3"/>
      <c r="H32" s="3"/>
      <c r="I32" s="3"/>
      <c r="J32" s="3"/>
      <c r="K32" s="3"/>
      <c r="L32" s="3"/>
    </row>
    <row r="33" spans="1:12" x14ac:dyDescent="0.3">
      <c r="A33" s="3"/>
      <c r="B33" s="3"/>
      <c r="C33" s="3"/>
      <c r="D33" s="3"/>
      <c r="E33" s="3"/>
      <c r="F33" s="3"/>
      <c r="G33" s="3"/>
      <c r="H33" s="3"/>
      <c r="I33" s="3"/>
      <c r="J33" s="3"/>
      <c r="K33" s="3"/>
      <c r="L33" s="3"/>
    </row>
    <row r="34" spans="1:12" x14ac:dyDescent="0.3">
      <c r="A34" s="3"/>
      <c r="B34" s="3"/>
      <c r="C34" s="3"/>
      <c r="D34" s="3"/>
      <c r="E34" s="3"/>
      <c r="F34" s="3"/>
      <c r="G34" s="3"/>
      <c r="H34" s="3"/>
      <c r="I34" s="3"/>
      <c r="J34" s="3"/>
      <c r="K34" s="3"/>
      <c r="L34" s="3"/>
    </row>
    <row r="35" spans="1:12" x14ac:dyDescent="0.3">
      <c r="A35" s="3"/>
      <c r="B35" s="3"/>
      <c r="C35" s="3"/>
      <c r="D35" s="3"/>
      <c r="E35" s="3"/>
      <c r="F35" s="3"/>
      <c r="G35" s="3"/>
      <c r="H35" s="3"/>
      <c r="I35" s="3"/>
      <c r="J35" s="3"/>
      <c r="K35" s="3"/>
      <c r="L35" s="3"/>
    </row>
    <row r="36" spans="1:12" x14ac:dyDescent="0.3">
      <c r="A36" s="3"/>
      <c r="B36" s="3"/>
      <c r="C36" s="3"/>
      <c r="D36" s="3"/>
      <c r="E36" s="3"/>
      <c r="F36" s="3"/>
      <c r="G36" s="3"/>
      <c r="H36" s="3"/>
      <c r="I36" s="3"/>
      <c r="J36" s="3"/>
      <c r="K36" s="3"/>
      <c r="L36" s="3"/>
    </row>
    <row r="37" spans="1:12" x14ac:dyDescent="0.3">
      <c r="A37" s="3"/>
      <c r="B37" s="3"/>
      <c r="C37" s="3"/>
      <c r="D37" s="3"/>
      <c r="E37" s="3"/>
      <c r="F37" s="3"/>
      <c r="G37" s="3"/>
      <c r="H37" s="3"/>
      <c r="I37" s="3"/>
      <c r="J37" s="3"/>
      <c r="K37" s="3"/>
      <c r="L37" s="3"/>
    </row>
    <row r="38" spans="1:12" x14ac:dyDescent="0.3">
      <c r="A38" s="3"/>
      <c r="B38" s="3"/>
      <c r="C38" s="3"/>
      <c r="D38" s="3"/>
      <c r="E38" s="3"/>
      <c r="F38" s="3"/>
      <c r="G38" s="3"/>
      <c r="H38" s="3"/>
      <c r="I38" s="3"/>
      <c r="J38" s="3"/>
      <c r="K38" s="3"/>
      <c r="L38" s="3"/>
    </row>
    <row r="39" spans="1:12" x14ac:dyDescent="0.3">
      <c r="A39" s="3"/>
      <c r="B39" s="3"/>
      <c r="C39" s="3"/>
      <c r="D39" s="3"/>
      <c r="E39" s="3"/>
      <c r="F39" s="3"/>
      <c r="G39" s="3"/>
      <c r="H39" s="3"/>
      <c r="I39" s="3"/>
      <c r="J39" s="3"/>
      <c r="K39" s="3"/>
      <c r="L39" s="3"/>
    </row>
  </sheetData>
  <sheetProtection sheet="1" objects="1" scenarios="1"/>
  <mergeCells count="1">
    <mergeCell ref="E1:F2"/>
  </mergeCells>
  <conditionalFormatting sqref="D5:D28">
    <cfRule type="colorScale" priority="1">
      <colorScale>
        <cfvo type="min"/>
        <cfvo type="percentile" val="50"/>
        <cfvo type="max"/>
        <color rgb="FFF8696B"/>
        <color rgb="FFFFEB84"/>
        <color rgb="FF63BE7B"/>
      </colorScale>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Asetukset!$H$19:$H$24</xm:f>
          </x14:formula1>
          <xm:sqref>D5:D28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3"/>
  <sheetViews>
    <sheetView workbookViewId="0">
      <selection activeCell="B5" sqref="B5"/>
    </sheetView>
  </sheetViews>
  <sheetFormatPr defaultColWidth="8.81640625" defaultRowHeight="14" x14ac:dyDescent="0.3"/>
  <cols>
    <col min="1" max="1" width="8.81640625" style="45"/>
    <col min="2" max="2" width="4.81640625" style="3" customWidth="1"/>
    <col min="3" max="6" width="8.81640625" style="3"/>
    <col min="7" max="7" width="12" style="3" customWidth="1"/>
    <col min="8" max="8" width="22.81640625" style="3" customWidth="1"/>
    <col min="9" max="12" width="8.81640625" style="3"/>
    <col min="13" max="13" width="5.1796875" style="3" customWidth="1"/>
    <col min="14" max="14" width="8.81640625" style="3"/>
    <col min="15" max="15" width="10.1796875" style="3" customWidth="1"/>
    <col min="16" max="16" width="18.453125" style="3" customWidth="1"/>
    <col min="17" max="16384" width="8.81640625" style="3"/>
  </cols>
  <sheetData>
    <row r="1" spans="1:16" s="103" customFormat="1" ht="76" customHeight="1" x14ac:dyDescent="0.35">
      <c r="A1" s="102"/>
      <c r="B1" s="200" t="s">
        <v>129</v>
      </c>
      <c r="C1" s="201"/>
      <c r="D1" s="201"/>
      <c r="E1" s="201"/>
      <c r="F1" s="201"/>
      <c r="G1" s="201"/>
      <c r="H1" s="201"/>
      <c r="I1" s="201"/>
      <c r="J1" s="201"/>
      <c r="K1" s="201"/>
      <c r="L1" s="205" t="s">
        <v>130</v>
      </c>
      <c r="M1" s="205"/>
      <c r="N1" s="205"/>
    </row>
    <row r="4" spans="1:16" ht="14.5" x14ac:dyDescent="0.3">
      <c r="B4" s="3" t="s">
        <v>14</v>
      </c>
      <c r="M4" s="1">
        <f>B5</f>
        <v>1</v>
      </c>
      <c r="N4" s="1"/>
      <c r="O4" s="93" t="s">
        <v>6</v>
      </c>
      <c r="P4" s="2" t="s">
        <v>0</v>
      </c>
    </row>
    <row r="5" spans="1:16" ht="14.5" customHeight="1" x14ac:dyDescent="0.35">
      <c r="B5" s="90">
        <v>1</v>
      </c>
      <c r="M5" s="202" t="s">
        <v>9</v>
      </c>
      <c r="N5" s="203"/>
      <c r="O5" s="203"/>
      <c r="P5" s="204"/>
    </row>
    <row r="6" spans="1:16" ht="14" customHeight="1" x14ac:dyDescent="0.3">
      <c r="G6" s="5" t="s">
        <v>19</v>
      </c>
      <c r="M6" s="202"/>
      <c r="N6" s="203"/>
      <c r="O6" s="203"/>
      <c r="P6" s="204"/>
    </row>
    <row r="7" spans="1:16" ht="14.5" customHeight="1" x14ac:dyDescent="0.35">
      <c r="G7" s="7"/>
      <c r="H7" s="90" t="s">
        <v>8</v>
      </c>
      <c r="M7" s="202"/>
      <c r="N7" s="203"/>
      <c r="O7" s="203"/>
      <c r="P7" s="204"/>
    </row>
    <row r="8" spans="1:16" ht="14.5" x14ac:dyDescent="0.35">
      <c r="G8" s="8"/>
      <c r="H8" s="90" t="s">
        <v>0</v>
      </c>
      <c r="M8" s="213" t="s">
        <v>59</v>
      </c>
      <c r="N8" s="214"/>
      <c r="O8" s="215" t="s">
        <v>77</v>
      </c>
      <c r="P8" s="216"/>
    </row>
    <row r="9" spans="1:16" ht="14.5" x14ac:dyDescent="0.35">
      <c r="G9" s="9"/>
      <c r="H9" s="90" t="s">
        <v>1</v>
      </c>
      <c r="M9" s="211">
        <v>120</v>
      </c>
      <c r="N9" s="212"/>
      <c r="O9" s="211">
        <v>0</v>
      </c>
      <c r="P9" s="212"/>
    </row>
    <row r="10" spans="1:16" ht="14.5" x14ac:dyDescent="0.35">
      <c r="A10" s="30"/>
      <c r="B10" s="3" t="s">
        <v>15</v>
      </c>
      <c r="G10" s="10"/>
      <c r="H10" s="90" t="s">
        <v>2</v>
      </c>
      <c r="M10" s="99" t="s">
        <v>43</v>
      </c>
      <c r="N10" s="100"/>
      <c r="O10" s="94" t="s">
        <v>80</v>
      </c>
      <c r="P10" s="37"/>
    </row>
    <row r="11" spans="1:16" ht="14.5" x14ac:dyDescent="0.35">
      <c r="A11" s="30"/>
      <c r="B11" s="90">
        <v>1</v>
      </c>
      <c r="G11" s="11"/>
      <c r="H11" s="90" t="s">
        <v>3</v>
      </c>
      <c r="M11" s="79" t="s">
        <v>51</v>
      </c>
      <c r="N11" s="80"/>
      <c r="O11" s="80"/>
      <c r="P11" s="84"/>
    </row>
    <row r="12" spans="1:16" ht="14.5" x14ac:dyDescent="0.35">
      <c r="B12" s="90">
        <v>2</v>
      </c>
      <c r="G12" s="12"/>
      <c r="H12" s="90" t="s">
        <v>4</v>
      </c>
      <c r="M12" s="81"/>
      <c r="N12" s="82"/>
      <c r="O12" s="82"/>
      <c r="P12" s="83"/>
    </row>
    <row r="13" spans="1:16" ht="14.5" x14ac:dyDescent="0.35">
      <c r="A13" s="30"/>
      <c r="B13" s="90">
        <v>3</v>
      </c>
      <c r="G13" s="13"/>
      <c r="H13" s="90" t="s">
        <v>5</v>
      </c>
    </row>
    <row r="14" spans="1:16" ht="14.5" x14ac:dyDescent="0.35">
      <c r="A14" s="31">
        <f>B11</f>
        <v>1</v>
      </c>
      <c r="B14" s="90">
        <v>4</v>
      </c>
      <c r="G14" s="14"/>
      <c r="H14" s="90" t="s">
        <v>7</v>
      </c>
      <c r="N14" s="1" t="str">
        <f>M$4&amp;"."&amp;Asetukset!$A14</f>
        <v>1.1</v>
      </c>
      <c r="O14" s="93" t="s">
        <v>6</v>
      </c>
      <c r="P14" s="2" t="s">
        <v>4</v>
      </c>
    </row>
    <row r="15" spans="1:16" ht="14.5" x14ac:dyDescent="0.35">
      <c r="A15" s="30"/>
      <c r="B15" s="90">
        <v>5</v>
      </c>
      <c r="N15" s="206" t="s">
        <v>18</v>
      </c>
      <c r="O15" s="207"/>
      <c r="P15" s="208"/>
    </row>
    <row r="16" spans="1:16" ht="14.5" x14ac:dyDescent="0.35">
      <c r="A16" s="30"/>
      <c r="B16" s="90">
        <v>6</v>
      </c>
      <c r="N16" s="206"/>
      <c r="O16" s="207"/>
      <c r="P16" s="208"/>
    </row>
    <row r="17" spans="1:16" ht="14.5" x14ac:dyDescent="0.35">
      <c r="A17" s="30"/>
      <c r="B17" s="90">
        <v>7</v>
      </c>
      <c r="N17" s="206"/>
      <c r="O17" s="207"/>
      <c r="P17" s="208"/>
    </row>
    <row r="18" spans="1:16" ht="14.5" x14ac:dyDescent="0.35">
      <c r="A18" s="30"/>
      <c r="B18" s="90">
        <v>8</v>
      </c>
      <c r="G18" s="5" t="s">
        <v>79</v>
      </c>
      <c r="N18" s="95" t="s">
        <v>41</v>
      </c>
      <c r="O18" s="209" t="s">
        <v>27</v>
      </c>
      <c r="P18" s="210"/>
    </row>
    <row r="19" spans="1:16" ht="15" thickBot="1" x14ac:dyDescent="0.4">
      <c r="A19" s="30"/>
      <c r="B19" s="90">
        <v>9</v>
      </c>
      <c r="G19" s="7"/>
      <c r="H19" s="91" t="s">
        <v>8</v>
      </c>
      <c r="N19" s="96" t="s">
        <v>42</v>
      </c>
      <c r="O19" s="33">
        <v>30</v>
      </c>
      <c r="P19" s="34" t="s">
        <v>38</v>
      </c>
    </row>
    <row r="20" spans="1:16" ht="14.5" x14ac:dyDescent="0.35">
      <c r="A20" s="30"/>
      <c r="B20" s="90">
        <v>10</v>
      </c>
      <c r="G20" s="22"/>
      <c r="H20" s="91">
        <v>5</v>
      </c>
      <c r="N20" s="36"/>
      <c r="O20" s="217" t="s">
        <v>47</v>
      </c>
      <c r="P20" s="218"/>
    </row>
    <row r="21" spans="1:16" ht="14.5" customHeight="1" x14ac:dyDescent="0.35">
      <c r="B21" s="90">
        <v>11</v>
      </c>
      <c r="G21" s="24"/>
      <c r="H21" s="91">
        <v>4</v>
      </c>
      <c r="N21" s="98" t="s">
        <v>43</v>
      </c>
      <c r="O21" s="97" t="s">
        <v>76</v>
      </c>
      <c r="P21" s="35">
        <v>1</v>
      </c>
    </row>
    <row r="22" spans="1:16" ht="14.5" x14ac:dyDescent="0.35">
      <c r="A22" s="30"/>
      <c r="B22" s="90">
        <v>12</v>
      </c>
      <c r="G22" s="23"/>
      <c r="H22" s="91">
        <v>3</v>
      </c>
      <c r="N22" s="219" t="s">
        <v>51</v>
      </c>
      <c r="O22" s="220"/>
      <c r="P22" s="221"/>
    </row>
    <row r="23" spans="1:16" ht="14.5" x14ac:dyDescent="0.35">
      <c r="A23" s="30"/>
      <c r="B23" s="90">
        <v>13</v>
      </c>
      <c r="G23" s="25"/>
      <c r="H23" s="91">
        <v>2</v>
      </c>
      <c r="N23" s="222"/>
      <c r="O23" s="223"/>
      <c r="P23" s="224"/>
    </row>
    <row r="24" spans="1:16" ht="14.5" customHeight="1" x14ac:dyDescent="0.35">
      <c r="A24" s="30"/>
      <c r="B24" s="90">
        <v>14</v>
      </c>
      <c r="G24" s="14"/>
      <c r="H24" s="91">
        <v>1</v>
      </c>
    </row>
    <row r="25" spans="1:16" ht="14.5" x14ac:dyDescent="0.35">
      <c r="A25" s="31">
        <f>B12</f>
        <v>2</v>
      </c>
      <c r="B25" s="90">
        <v>15</v>
      </c>
      <c r="N25" s="1" t="str">
        <f>M$4&amp;"."&amp;Asetukset!$A25</f>
        <v>1.2</v>
      </c>
      <c r="O25" s="40" t="str">
        <f>$O$14</f>
        <v>tyyppi:</v>
      </c>
      <c r="P25" s="2" t="s">
        <v>1</v>
      </c>
    </row>
    <row r="26" spans="1:16" ht="14.5" x14ac:dyDescent="0.35">
      <c r="A26" s="30"/>
      <c r="B26" s="90">
        <v>16</v>
      </c>
      <c r="G26" s="92" t="s">
        <v>78</v>
      </c>
      <c r="H26" s="39" t="s">
        <v>45</v>
      </c>
      <c r="N26" s="206" t="s">
        <v>16</v>
      </c>
      <c r="O26" s="207"/>
      <c r="P26" s="208"/>
    </row>
    <row r="27" spans="1:16" ht="14.5" customHeight="1" x14ac:dyDescent="0.35">
      <c r="A27" s="30"/>
      <c r="B27" s="90">
        <v>17</v>
      </c>
      <c r="H27" s="91" t="s">
        <v>36</v>
      </c>
      <c r="N27" s="206"/>
      <c r="O27" s="207"/>
      <c r="P27" s="208"/>
    </row>
    <row r="28" spans="1:16" ht="14.5" x14ac:dyDescent="0.35">
      <c r="A28" s="30"/>
      <c r="B28" s="90">
        <v>18</v>
      </c>
      <c r="H28" s="91" t="s">
        <v>37</v>
      </c>
      <c r="N28" s="206"/>
      <c r="O28" s="207"/>
      <c r="P28" s="208"/>
    </row>
    <row r="29" spans="1:16" ht="14.5" customHeight="1" x14ac:dyDescent="0.35">
      <c r="A29" s="30"/>
      <c r="B29" s="90">
        <v>19</v>
      </c>
      <c r="H29" s="91" t="s">
        <v>38</v>
      </c>
      <c r="N29" s="41" t="str">
        <f>$N$18</f>
        <v>Rooli</v>
      </c>
      <c r="O29" s="209" t="s">
        <v>49</v>
      </c>
      <c r="P29" s="210"/>
    </row>
    <row r="30" spans="1:16" ht="14.5" customHeight="1" thickBot="1" x14ac:dyDescent="0.4">
      <c r="B30" s="90">
        <v>20</v>
      </c>
      <c r="H30" s="91" t="s">
        <v>39</v>
      </c>
      <c r="N30" s="42" t="str">
        <f>$N$19</f>
        <v>Aika</v>
      </c>
      <c r="O30" s="33">
        <v>30</v>
      </c>
      <c r="P30" s="34" t="s">
        <v>38</v>
      </c>
    </row>
    <row r="31" spans="1:16" x14ac:dyDescent="0.3">
      <c r="A31" s="30"/>
      <c r="N31" s="36"/>
      <c r="O31" s="217" t="s">
        <v>47</v>
      </c>
      <c r="P31" s="218"/>
    </row>
    <row r="32" spans="1:16" ht="14.5" customHeight="1" x14ac:dyDescent="0.3">
      <c r="A32" s="30"/>
      <c r="G32" s="5" t="s">
        <v>46</v>
      </c>
      <c r="N32" s="43" t="str">
        <f>$N$21</f>
        <v>Muuta</v>
      </c>
      <c r="O32" s="44" t="str">
        <f>$O$21</f>
        <v>kpl</v>
      </c>
      <c r="P32" s="35">
        <v>120</v>
      </c>
    </row>
    <row r="33" spans="1:16" ht="14.5" customHeight="1" x14ac:dyDescent="0.35">
      <c r="A33" s="30"/>
      <c r="H33" s="91" t="s">
        <v>40</v>
      </c>
      <c r="N33" s="219"/>
      <c r="O33" s="220"/>
      <c r="P33" s="221"/>
    </row>
    <row r="34" spans="1:16" ht="14.5" x14ac:dyDescent="0.35">
      <c r="A34" s="30"/>
      <c r="H34" s="91" t="s">
        <v>47</v>
      </c>
      <c r="N34" s="222"/>
      <c r="O34" s="223"/>
      <c r="P34" s="224"/>
    </row>
    <row r="35" spans="1:16" x14ac:dyDescent="0.3">
      <c r="A35" s="30"/>
    </row>
    <row r="36" spans="1:16" ht="14" customHeight="1" x14ac:dyDescent="0.35">
      <c r="A36" s="31">
        <f>B13</f>
        <v>3</v>
      </c>
      <c r="N36" s="1" t="str">
        <f>M$4&amp;"."&amp;Asetukset!$A36</f>
        <v>1.3</v>
      </c>
      <c r="O36" s="40" t="str">
        <f>O25</f>
        <v>tyyppi:</v>
      </c>
      <c r="P36" s="2" t="s">
        <v>0</v>
      </c>
    </row>
    <row r="37" spans="1:16" x14ac:dyDescent="0.3">
      <c r="A37" s="30"/>
      <c r="G37" s="32"/>
      <c r="N37" s="206" t="s">
        <v>17</v>
      </c>
      <c r="O37" s="207"/>
      <c r="P37" s="208"/>
    </row>
    <row r="38" spans="1:16" x14ac:dyDescent="0.3">
      <c r="A38" s="30"/>
      <c r="G38" s="32"/>
      <c r="N38" s="206"/>
      <c r="O38" s="207"/>
      <c r="P38" s="208"/>
    </row>
    <row r="39" spans="1:16" ht="14.5" customHeight="1" x14ac:dyDescent="0.3">
      <c r="G39" s="32"/>
      <c r="N39" s="206"/>
      <c r="O39" s="207"/>
      <c r="P39" s="208"/>
    </row>
    <row r="40" spans="1:16" x14ac:dyDescent="0.3">
      <c r="A40" s="30"/>
      <c r="G40" s="32"/>
      <c r="N40" s="41" t="str">
        <f>$N$18</f>
        <v>Rooli</v>
      </c>
      <c r="O40" s="209" t="s">
        <v>49</v>
      </c>
      <c r="P40" s="210"/>
    </row>
    <row r="41" spans="1:16" ht="14.5" thickBot="1" x14ac:dyDescent="0.35">
      <c r="A41" s="30"/>
      <c r="G41" s="32"/>
      <c r="N41" s="42" t="str">
        <f>$N$19</f>
        <v>Aika</v>
      </c>
      <c r="O41" s="33">
        <v>30</v>
      </c>
      <c r="P41" s="34" t="s">
        <v>38</v>
      </c>
    </row>
    <row r="42" spans="1:16" ht="14" customHeight="1" x14ac:dyDescent="0.3">
      <c r="A42" s="30"/>
      <c r="N42" s="36"/>
      <c r="O42" s="217" t="s">
        <v>47</v>
      </c>
      <c r="P42" s="218"/>
    </row>
    <row r="43" spans="1:16" x14ac:dyDescent="0.3">
      <c r="A43" s="30"/>
      <c r="N43" s="43" t="str">
        <f>$N$21</f>
        <v>Muuta</v>
      </c>
      <c r="O43" s="44" t="str">
        <f>$O$21</f>
        <v>kpl</v>
      </c>
      <c r="P43" s="35">
        <v>120</v>
      </c>
    </row>
    <row r="44" spans="1:16" x14ac:dyDescent="0.3">
      <c r="A44" s="30"/>
      <c r="N44" s="219"/>
      <c r="O44" s="220"/>
      <c r="P44" s="221"/>
    </row>
    <row r="45" spans="1:16" x14ac:dyDescent="0.3">
      <c r="A45" s="30"/>
      <c r="N45" s="222"/>
      <c r="O45" s="223"/>
      <c r="P45" s="224"/>
    </row>
    <row r="46" spans="1:16" x14ac:dyDescent="0.3">
      <c r="A46" s="30"/>
    </row>
    <row r="47" spans="1:16" ht="14.5" x14ac:dyDescent="0.35">
      <c r="A47" s="31">
        <f>B14</f>
        <v>4</v>
      </c>
      <c r="N47" s="1" t="str">
        <f>M$4&amp;"."&amp;Asetukset!$A41</f>
        <v>1.</v>
      </c>
      <c r="O47" s="40" t="str">
        <f>O36</f>
        <v>tyyppi:</v>
      </c>
      <c r="P47" s="2" t="s">
        <v>2</v>
      </c>
    </row>
    <row r="48" spans="1:16" ht="14.5" customHeight="1" x14ac:dyDescent="0.3">
      <c r="N48" s="206" t="s">
        <v>48</v>
      </c>
      <c r="O48" s="207"/>
      <c r="P48" s="208"/>
    </row>
    <row r="49" spans="1:16" x14ac:dyDescent="0.3">
      <c r="A49" s="30"/>
      <c r="N49" s="206"/>
      <c r="O49" s="207"/>
      <c r="P49" s="208"/>
    </row>
    <row r="50" spans="1:16" x14ac:dyDescent="0.3">
      <c r="A50" s="30"/>
      <c r="N50" s="206"/>
      <c r="O50" s="207"/>
      <c r="P50" s="208"/>
    </row>
    <row r="51" spans="1:16" ht="14" customHeight="1" x14ac:dyDescent="0.3">
      <c r="A51" s="30"/>
      <c r="N51" s="41" t="str">
        <f>$N$18</f>
        <v>Rooli</v>
      </c>
      <c r="O51" s="209" t="s">
        <v>49</v>
      </c>
      <c r="P51" s="210"/>
    </row>
    <row r="52" spans="1:16" ht="14.5" thickBot="1" x14ac:dyDescent="0.35">
      <c r="A52" s="30"/>
      <c r="N52" s="42" t="str">
        <f>$N$19</f>
        <v>Aika</v>
      </c>
      <c r="O52" s="33">
        <v>30</v>
      </c>
      <c r="P52" s="34" t="s">
        <v>38</v>
      </c>
    </row>
    <row r="53" spans="1:16" x14ac:dyDescent="0.3">
      <c r="A53" s="30"/>
      <c r="N53" s="36"/>
      <c r="O53" s="217" t="s">
        <v>47</v>
      </c>
      <c r="P53" s="218"/>
    </row>
    <row r="54" spans="1:16" ht="14" customHeight="1" x14ac:dyDescent="0.3">
      <c r="A54" s="30"/>
      <c r="N54" s="43" t="str">
        <f>$N$21</f>
        <v>Muuta</v>
      </c>
      <c r="O54" s="44" t="str">
        <f>$O$21</f>
        <v>kpl</v>
      </c>
      <c r="P54" s="35">
        <v>120</v>
      </c>
    </row>
    <row r="55" spans="1:16" x14ac:dyDescent="0.3">
      <c r="A55" s="30"/>
      <c r="N55" s="219"/>
      <c r="O55" s="220"/>
      <c r="P55" s="221"/>
    </row>
    <row r="56" spans="1:16" x14ac:dyDescent="0.3">
      <c r="A56" s="30"/>
      <c r="N56" s="222"/>
      <c r="O56" s="223"/>
      <c r="P56" s="224"/>
    </row>
    <row r="58" spans="1:16" ht="14.5" x14ac:dyDescent="0.35">
      <c r="A58" s="31">
        <f>B15</f>
        <v>5</v>
      </c>
      <c r="N58" s="1" t="str">
        <f>M$4&amp;"."&amp;Asetukset!$A58</f>
        <v>1.5</v>
      </c>
      <c r="O58" s="40" t="str">
        <f>O36</f>
        <v>tyyppi:</v>
      </c>
      <c r="P58" s="2" t="s">
        <v>3</v>
      </c>
    </row>
    <row r="59" spans="1:16" ht="14" customHeight="1" x14ac:dyDescent="0.3">
      <c r="A59" s="30"/>
      <c r="N59" s="206" t="s">
        <v>50</v>
      </c>
      <c r="O59" s="207"/>
      <c r="P59" s="208"/>
    </row>
    <row r="60" spans="1:16" x14ac:dyDescent="0.3">
      <c r="A60" s="30"/>
      <c r="N60" s="206"/>
      <c r="O60" s="207"/>
      <c r="P60" s="208"/>
    </row>
    <row r="61" spans="1:16" x14ac:dyDescent="0.3">
      <c r="A61" s="30"/>
      <c r="N61" s="206"/>
      <c r="O61" s="207"/>
      <c r="P61" s="208"/>
    </row>
    <row r="62" spans="1:16" x14ac:dyDescent="0.3">
      <c r="A62" s="30"/>
      <c r="N62" s="41" t="str">
        <f>$N$18</f>
        <v>Rooli</v>
      </c>
      <c r="O62" s="209" t="s">
        <v>49</v>
      </c>
      <c r="P62" s="210"/>
    </row>
    <row r="63" spans="1:16" ht="14.5" customHeight="1" thickBot="1" x14ac:dyDescent="0.35">
      <c r="A63" s="30"/>
      <c r="N63" s="42" t="str">
        <f>$N$19</f>
        <v>Aika</v>
      </c>
      <c r="O63" s="33">
        <v>30</v>
      </c>
      <c r="P63" s="34" t="s">
        <v>38</v>
      </c>
    </row>
    <row r="64" spans="1:16" x14ac:dyDescent="0.3">
      <c r="A64" s="30"/>
      <c r="N64" s="36"/>
      <c r="O64" s="217" t="s">
        <v>47</v>
      </c>
      <c r="P64" s="218"/>
    </row>
    <row r="65" spans="1:16" x14ac:dyDescent="0.3">
      <c r="A65" s="30"/>
      <c r="N65" s="43" t="str">
        <f>$N$21</f>
        <v>Muuta</v>
      </c>
      <c r="O65" s="44" t="str">
        <f>$O$21</f>
        <v>kpl</v>
      </c>
      <c r="P65" s="35">
        <v>120</v>
      </c>
    </row>
    <row r="66" spans="1:16" x14ac:dyDescent="0.3">
      <c r="N66" s="219"/>
      <c r="O66" s="220"/>
      <c r="P66" s="221"/>
    </row>
    <row r="67" spans="1:16" x14ac:dyDescent="0.3">
      <c r="A67" s="30"/>
      <c r="N67" s="222"/>
      <c r="O67" s="223"/>
      <c r="P67" s="224"/>
    </row>
    <row r="68" spans="1:16" x14ac:dyDescent="0.3">
      <c r="A68" s="30"/>
    </row>
    <row r="69" spans="1:16" ht="14.5" x14ac:dyDescent="0.35">
      <c r="A69" s="31">
        <f>B16</f>
        <v>6</v>
      </c>
      <c r="N69" s="1" t="str">
        <f>M$4&amp;"."&amp;Asetukset!$A69</f>
        <v>1.6</v>
      </c>
      <c r="O69" s="40" t="str">
        <f>O58</f>
        <v>tyyppi:</v>
      </c>
      <c r="P69" s="2" t="s">
        <v>5</v>
      </c>
    </row>
    <row r="70" spans="1:16" ht="14" customHeight="1" x14ac:dyDescent="0.3">
      <c r="A70" s="30"/>
      <c r="N70" s="206" t="s">
        <v>20</v>
      </c>
      <c r="O70" s="207"/>
      <c r="P70" s="208"/>
    </row>
    <row r="71" spans="1:16" x14ac:dyDescent="0.3">
      <c r="A71" s="30"/>
      <c r="N71" s="206"/>
      <c r="O71" s="207"/>
      <c r="P71" s="208"/>
    </row>
    <row r="72" spans="1:16" ht="14" customHeight="1" x14ac:dyDescent="0.3">
      <c r="A72" s="30"/>
      <c r="N72" s="225"/>
      <c r="O72" s="226"/>
      <c r="P72" s="227"/>
    </row>
    <row r="73" spans="1:16" x14ac:dyDescent="0.3">
      <c r="A73" s="30"/>
      <c r="N73" s="41" t="str">
        <f>$N$18</f>
        <v>Rooli</v>
      </c>
      <c r="O73" s="209" t="s">
        <v>49</v>
      </c>
      <c r="P73" s="210"/>
    </row>
    <row r="74" spans="1:16" ht="14.5" thickBot="1" x14ac:dyDescent="0.35">
      <c r="A74" s="30"/>
      <c r="N74" s="42" t="str">
        <f>$N$19</f>
        <v>Aika</v>
      </c>
      <c r="O74" s="33">
        <v>30</v>
      </c>
      <c r="P74" s="34" t="s">
        <v>38</v>
      </c>
    </row>
    <row r="75" spans="1:16" x14ac:dyDescent="0.3">
      <c r="N75" s="36"/>
      <c r="O75" s="217" t="s">
        <v>47</v>
      </c>
      <c r="P75" s="218"/>
    </row>
    <row r="76" spans="1:16" x14ac:dyDescent="0.3">
      <c r="A76" s="30"/>
      <c r="N76" s="43" t="str">
        <f>$N$21</f>
        <v>Muuta</v>
      </c>
      <c r="O76" s="44" t="str">
        <f>$O$21</f>
        <v>kpl</v>
      </c>
      <c r="P76" s="35">
        <v>120</v>
      </c>
    </row>
    <row r="77" spans="1:16" x14ac:dyDescent="0.3">
      <c r="A77" s="30"/>
      <c r="N77" s="219"/>
      <c r="O77" s="220"/>
      <c r="P77" s="221"/>
    </row>
    <row r="78" spans="1:16" x14ac:dyDescent="0.3">
      <c r="A78" s="30"/>
      <c r="N78" s="222"/>
      <c r="O78" s="223"/>
      <c r="P78" s="224"/>
    </row>
    <row r="79" spans="1:16" x14ac:dyDescent="0.3">
      <c r="A79" s="30"/>
    </row>
    <row r="80" spans="1:16" ht="14.5" x14ac:dyDescent="0.35">
      <c r="A80" s="31">
        <f>B17</f>
        <v>7</v>
      </c>
      <c r="N80" s="1" t="str">
        <f>M$4&amp;"."&amp;Asetukset!$A80</f>
        <v>1.7</v>
      </c>
      <c r="O80" s="40" t="str">
        <f>O69</f>
        <v>tyyppi:</v>
      </c>
      <c r="P80" s="2" t="s">
        <v>7</v>
      </c>
    </row>
    <row r="81" spans="1:16" x14ac:dyDescent="0.3">
      <c r="A81" s="30"/>
      <c r="N81" s="206" t="s">
        <v>21</v>
      </c>
      <c r="O81" s="207"/>
      <c r="P81" s="208"/>
    </row>
    <row r="82" spans="1:16" x14ac:dyDescent="0.3">
      <c r="A82" s="30"/>
      <c r="N82" s="206"/>
      <c r="O82" s="207"/>
      <c r="P82" s="208"/>
    </row>
    <row r="83" spans="1:16" x14ac:dyDescent="0.3">
      <c r="N83" s="225"/>
      <c r="O83" s="226"/>
      <c r="P83" s="227"/>
    </row>
    <row r="84" spans="1:16" x14ac:dyDescent="0.3">
      <c r="N84" s="41" t="str">
        <f>$N$18</f>
        <v>Rooli</v>
      </c>
      <c r="O84" s="209" t="s">
        <v>49</v>
      </c>
      <c r="P84" s="210"/>
    </row>
    <row r="85" spans="1:16" ht="14.5" thickBot="1" x14ac:dyDescent="0.35">
      <c r="A85" s="30"/>
      <c r="N85" s="42" t="str">
        <f>$N$19</f>
        <v>Aika</v>
      </c>
      <c r="O85" s="33">
        <v>30</v>
      </c>
      <c r="P85" s="34" t="s">
        <v>38</v>
      </c>
    </row>
    <row r="86" spans="1:16" x14ac:dyDescent="0.3">
      <c r="A86" s="30"/>
      <c r="N86" s="36"/>
      <c r="O86" s="217" t="s">
        <v>47</v>
      </c>
      <c r="P86" s="218"/>
    </row>
    <row r="87" spans="1:16" x14ac:dyDescent="0.3">
      <c r="A87" s="30"/>
      <c r="N87" s="43" t="str">
        <f>$N$21</f>
        <v>Muuta</v>
      </c>
      <c r="O87" s="44" t="str">
        <f>$O$21</f>
        <v>kpl</v>
      </c>
      <c r="P87" s="35">
        <v>120</v>
      </c>
    </row>
    <row r="88" spans="1:16" x14ac:dyDescent="0.3">
      <c r="A88" s="30"/>
      <c r="N88" s="219"/>
      <c r="O88" s="220"/>
      <c r="P88" s="221"/>
    </row>
    <row r="89" spans="1:16" x14ac:dyDescent="0.3">
      <c r="A89" s="30"/>
      <c r="N89" s="222"/>
      <c r="O89" s="223"/>
      <c r="P89" s="224"/>
    </row>
    <row r="90" spans="1:16" x14ac:dyDescent="0.3">
      <c r="A90" s="30"/>
    </row>
    <row r="91" spans="1:16" ht="14.5" x14ac:dyDescent="0.35">
      <c r="A91" s="31">
        <f>B18</f>
        <v>8</v>
      </c>
    </row>
    <row r="94" spans="1:16" x14ac:dyDescent="0.3">
      <c r="A94" s="30"/>
    </row>
    <row r="95" spans="1:16" x14ac:dyDescent="0.3">
      <c r="A95" s="30"/>
    </row>
    <row r="96" spans="1:16" x14ac:dyDescent="0.3">
      <c r="A96" s="30"/>
    </row>
    <row r="97" spans="1:1" x14ac:dyDescent="0.3">
      <c r="A97" s="30"/>
    </row>
    <row r="98" spans="1:1" x14ac:dyDescent="0.3">
      <c r="A98" s="30"/>
    </row>
    <row r="99" spans="1:1" x14ac:dyDescent="0.3">
      <c r="A99" s="30"/>
    </row>
    <row r="102" spans="1:1" ht="14.5" x14ac:dyDescent="0.35">
      <c r="A102" s="31">
        <f>B19</f>
        <v>9</v>
      </c>
    </row>
    <row r="105" spans="1:1" x14ac:dyDescent="0.3">
      <c r="A105" s="30"/>
    </row>
    <row r="106" spans="1:1" x14ac:dyDescent="0.3">
      <c r="A106" s="30"/>
    </row>
    <row r="107" spans="1:1" x14ac:dyDescent="0.3">
      <c r="A107" s="30"/>
    </row>
    <row r="108" spans="1:1" x14ac:dyDescent="0.3">
      <c r="A108" s="30"/>
    </row>
    <row r="109" spans="1:1" x14ac:dyDescent="0.3">
      <c r="A109" s="30"/>
    </row>
    <row r="113" spans="1:1" ht="14.5" x14ac:dyDescent="0.35">
      <c r="A113" s="31">
        <f>B20</f>
        <v>10</v>
      </c>
    </row>
    <row r="117" spans="1:1" x14ac:dyDescent="0.3">
      <c r="A117" s="30"/>
    </row>
    <row r="118" spans="1:1" x14ac:dyDescent="0.3">
      <c r="A118" s="30"/>
    </row>
    <row r="120" spans="1:1" x14ac:dyDescent="0.3">
      <c r="A120" s="30"/>
    </row>
    <row r="121" spans="1:1" x14ac:dyDescent="0.3">
      <c r="A121" s="30"/>
    </row>
    <row r="122" spans="1:1" x14ac:dyDescent="0.3">
      <c r="A122" s="30"/>
    </row>
    <row r="123" spans="1:1" x14ac:dyDescent="0.3">
      <c r="A123" s="30"/>
    </row>
    <row r="124" spans="1:1" ht="14.5" x14ac:dyDescent="0.35">
      <c r="A124" s="31">
        <f>B21</f>
        <v>11</v>
      </c>
    </row>
    <row r="129" spans="1:1" x14ac:dyDescent="0.3">
      <c r="A129" s="30"/>
    </row>
    <row r="130" spans="1:1" x14ac:dyDescent="0.3">
      <c r="A130" s="30"/>
    </row>
    <row r="131" spans="1:1" x14ac:dyDescent="0.3">
      <c r="A131" s="30"/>
    </row>
    <row r="132" spans="1:1" x14ac:dyDescent="0.3">
      <c r="A132" s="30"/>
    </row>
    <row r="135" spans="1:1" ht="14.5" x14ac:dyDescent="0.35">
      <c r="A135" s="31">
        <f>B22</f>
        <v>12</v>
      </c>
    </row>
    <row r="139" spans="1:1" x14ac:dyDescent="0.3">
      <c r="A139" s="30"/>
    </row>
    <row r="140" spans="1:1" x14ac:dyDescent="0.3">
      <c r="A140" s="30"/>
    </row>
    <row r="141" spans="1:1" x14ac:dyDescent="0.3">
      <c r="A141" s="30"/>
    </row>
    <row r="142" spans="1:1" x14ac:dyDescent="0.3">
      <c r="A142" s="30"/>
    </row>
    <row r="146" spans="1:1" ht="14.5" x14ac:dyDescent="0.35">
      <c r="A146" s="31">
        <f>B23</f>
        <v>13</v>
      </c>
    </row>
    <row r="150" spans="1:1" x14ac:dyDescent="0.3">
      <c r="A150" s="30"/>
    </row>
    <row r="151" spans="1:1" x14ac:dyDescent="0.3">
      <c r="A151" s="30"/>
    </row>
    <row r="156" spans="1:1" x14ac:dyDescent="0.3">
      <c r="A156" s="30"/>
    </row>
    <row r="157" spans="1:1" ht="14.5" x14ac:dyDescent="0.35">
      <c r="A157" s="31">
        <f>B24</f>
        <v>14</v>
      </c>
    </row>
    <row r="165" spans="1:1" x14ac:dyDescent="0.3">
      <c r="A165" s="30"/>
    </row>
    <row r="166" spans="1:1" x14ac:dyDescent="0.3">
      <c r="A166" s="30"/>
    </row>
    <row r="167" spans="1:1" x14ac:dyDescent="0.3">
      <c r="A167" s="30"/>
    </row>
    <row r="168" spans="1:1" ht="14.5" x14ac:dyDescent="0.35">
      <c r="A168" s="31">
        <f>B25</f>
        <v>15</v>
      </c>
    </row>
    <row r="174" spans="1:1" x14ac:dyDescent="0.3">
      <c r="A174" s="30"/>
    </row>
    <row r="175" spans="1:1" x14ac:dyDescent="0.3">
      <c r="A175" s="30"/>
    </row>
    <row r="176" spans="1:1" x14ac:dyDescent="0.3">
      <c r="A176" s="30"/>
    </row>
    <row r="177" spans="1:1" x14ac:dyDescent="0.3">
      <c r="A177" s="30"/>
    </row>
    <row r="178" spans="1:1" x14ac:dyDescent="0.3">
      <c r="A178" s="30"/>
    </row>
    <row r="179" spans="1:1" ht="14.5" x14ac:dyDescent="0.35">
      <c r="A179" s="31">
        <f>B26</f>
        <v>16</v>
      </c>
    </row>
    <row r="190" spans="1:1" ht="14.5" x14ac:dyDescent="0.35">
      <c r="A190" s="31">
        <f>B27</f>
        <v>17</v>
      </c>
    </row>
    <row r="201" spans="1:1" ht="14.5" x14ac:dyDescent="0.35">
      <c r="A201" s="31">
        <f>B28</f>
        <v>18</v>
      </c>
    </row>
    <row r="212" spans="1:1" ht="14.5" x14ac:dyDescent="0.35">
      <c r="A212" s="31">
        <f>B29</f>
        <v>19</v>
      </c>
    </row>
    <row r="223" spans="1:1" ht="14.5" x14ac:dyDescent="0.35">
      <c r="A223" s="31">
        <f>B30</f>
        <v>20</v>
      </c>
    </row>
  </sheetData>
  <sheetProtection sheet="1" objects="1" scenarios="1"/>
  <mergeCells count="35">
    <mergeCell ref="O75:P75"/>
    <mergeCell ref="O73:P73"/>
    <mergeCell ref="N70:P72"/>
    <mergeCell ref="N48:P50"/>
    <mergeCell ref="O51:P51"/>
    <mergeCell ref="O53:P53"/>
    <mergeCell ref="N55:P56"/>
    <mergeCell ref="N66:P67"/>
    <mergeCell ref="N59:P61"/>
    <mergeCell ref="O62:P62"/>
    <mergeCell ref="N81:P83"/>
    <mergeCell ref="O84:P84"/>
    <mergeCell ref="O86:P86"/>
    <mergeCell ref="N88:P89"/>
    <mergeCell ref="N77:P78"/>
    <mergeCell ref="O20:P20"/>
    <mergeCell ref="N22:P23"/>
    <mergeCell ref="N26:P28"/>
    <mergeCell ref="O64:P64"/>
    <mergeCell ref="O29:P29"/>
    <mergeCell ref="O31:P31"/>
    <mergeCell ref="N33:P34"/>
    <mergeCell ref="N37:P39"/>
    <mergeCell ref="O40:P40"/>
    <mergeCell ref="O42:P42"/>
    <mergeCell ref="N44:P45"/>
    <mergeCell ref="B1:K1"/>
    <mergeCell ref="M5:P7"/>
    <mergeCell ref="L1:N1"/>
    <mergeCell ref="N15:P17"/>
    <mergeCell ref="O18:P18"/>
    <mergeCell ref="O9:P9"/>
    <mergeCell ref="M9:N9"/>
    <mergeCell ref="M8:N8"/>
    <mergeCell ref="O8:P8"/>
  </mergeCells>
  <conditionalFormatting sqref="M5:M7">
    <cfRule type="expression" dxfId="143" priority="1680">
      <formula>P4=$H$11</formula>
    </cfRule>
    <cfRule type="expression" dxfId="142" priority="1681">
      <formula>P4=$H$10</formula>
    </cfRule>
    <cfRule type="expression" dxfId="141" priority="1682">
      <formula>P4=$H$9</formula>
    </cfRule>
    <cfRule type="expression" dxfId="140" priority="1683">
      <formula>P4=$H$7</formula>
    </cfRule>
    <cfRule type="expression" dxfId="139" priority="1684">
      <formula>P4=$H$8</formula>
    </cfRule>
  </conditionalFormatting>
  <conditionalFormatting sqref="P4">
    <cfRule type="cellIs" dxfId="138" priority="1685" operator="equal">
      <formula>$H$9</formula>
    </cfRule>
    <cfRule type="cellIs" dxfId="137" priority="1686" operator="equal">
      <formula>$H$8</formula>
    </cfRule>
  </conditionalFormatting>
  <conditionalFormatting sqref="P4">
    <cfRule type="cellIs" dxfId="136" priority="1687" operator="equal">
      <formula>$H$11</formula>
    </cfRule>
    <cfRule type="cellIs" dxfId="135" priority="1688" operator="equal">
      <formula>$H$10</formula>
    </cfRule>
  </conditionalFormatting>
  <conditionalFormatting sqref="N5:N7">
    <cfRule type="expression" dxfId="134" priority="1710">
      <formula>Q6=$H$11</formula>
    </cfRule>
    <cfRule type="expression" dxfId="133" priority="1711">
      <formula>Q6=$H$10</formula>
    </cfRule>
    <cfRule type="expression" dxfId="132" priority="1712">
      <formula>Q6=$H$9</formula>
    </cfRule>
    <cfRule type="expression" dxfId="131" priority="1713">
      <formula>Q6=$H$7</formula>
    </cfRule>
    <cfRule type="expression" dxfId="130" priority="1714">
      <formula>Q6=$H$8</formula>
    </cfRule>
  </conditionalFormatting>
  <conditionalFormatting sqref="N81:N83 N70:N72 N59:N61 N15:O17 N26:O28 N37:O39 N48:O50">
    <cfRule type="expression" dxfId="129" priority="525">
      <formula>P14=$H$14</formula>
    </cfRule>
    <cfRule type="expression" dxfId="128" priority="526">
      <formula>P14=$H$13</formula>
    </cfRule>
    <cfRule type="expression" dxfId="127" priority="527">
      <formula>P14=$H$12</formula>
    </cfRule>
    <cfRule type="expression" dxfId="126" priority="528">
      <formula>P14=$H$11</formula>
    </cfRule>
    <cfRule type="expression" dxfId="125" priority="529">
      <formula>P14=$H$10</formula>
    </cfRule>
    <cfRule type="expression" dxfId="124" priority="530">
      <formula>P14=$H$9</formula>
    </cfRule>
    <cfRule type="expression" dxfId="123" priority="531">
      <formula>P14=$H$8</formula>
    </cfRule>
  </conditionalFormatting>
  <conditionalFormatting sqref="P15:P17 P26:P28 P37:P39 P48:P50">
    <cfRule type="expression" dxfId="122" priority="5337">
      <formula>#REF!=$H$14</formula>
    </cfRule>
    <cfRule type="expression" dxfId="121" priority="5338">
      <formula>#REF!=$H$13</formula>
    </cfRule>
    <cfRule type="expression" dxfId="120" priority="5339">
      <formula>#REF!=$H$12</formula>
    </cfRule>
    <cfRule type="expression" dxfId="119" priority="5340">
      <formula>#REF!=$H$11</formula>
    </cfRule>
    <cfRule type="expression" dxfId="118" priority="5341">
      <formula>#REF!=$H$10</formula>
    </cfRule>
    <cfRule type="expression" dxfId="117" priority="5342">
      <formula>#REF!=$H$9</formula>
    </cfRule>
    <cfRule type="expression" dxfId="116" priority="5343">
      <formula>#REF!=$H$8</formula>
    </cfRule>
  </conditionalFormatting>
  <conditionalFormatting sqref="P14">
    <cfRule type="cellIs" dxfId="115" priority="133" operator="equal">
      <formula>$H$11</formula>
    </cfRule>
    <cfRule type="cellIs" dxfId="114" priority="134" operator="equal">
      <formula>$H$10</formula>
    </cfRule>
  </conditionalFormatting>
  <conditionalFormatting sqref="P14">
    <cfRule type="cellIs" dxfId="113" priority="135" operator="equal">
      <formula>$H$14</formula>
    </cfRule>
    <cfRule type="cellIs" dxfId="112" priority="136" operator="equal">
      <formula>$H$13</formula>
    </cfRule>
    <cfRule type="cellIs" dxfId="111" priority="137" operator="equal">
      <formula>$H$12</formula>
    </cfRule>
    <cfRule type="cellIs" dxfId="110" priority="138" operator="equal">
      <formula>$H$9</formula>
    </cfRule>
    <cfRule type="cellIs" dxfId="109" priority="139" operator="equal">
      <formula>$H$8</formula>
    </cfRule>
  </conditionalFormatting>
  <conditionalFormatting sqref="N81:N83 N70:N72 N59:N61 N15:O17 N26:O28 N37:O39 N48:O50">
    <cfRule type="expression" dxfId="108" priority="132">
      <formula>P14=$H$7</formula>
    </cfRule>
  </conditionalFormatting>
  <conditionalFormatting sqref="P14">
    <cfRule type="cellIs" dxfId="107" priority="131" operator="equal">
      <formula>$H$7</formula>
    </cfRule>
  </conditionalFormatting>
  <conditionalFormatting sqref="O20">
    <cfRule type="cellIs" dxfId="106" priority="130" operator="equal">
      <formula>$H$33</formula>
    </cfRule>
  </conditionalFormatting>
  <conditionalFormatting sqref="O19">
    <cfRule type="expression" dxfId="105" priority="129">
      <formula>O20=$H$33</formula>
    </cfRule>
  </conditionalFormatting>
  <conditionalFormatting sqref="P19">
    <cfRule type="expression" dxfId="104" priority="127">
      <formula>O20=$H$33</formula>
    </cfRule>
  </conditionalFormatting>
  <conditionalFormatting sqref="N20">
    <cfRule type="expression" dxfId="103" priority="126">
      <formula>O20=$H$33</formula>
    </cfRule>
  </conditionalFormatting>
  <conditionalFormatting sqref="P25">
    <cfRule type="cellIs" dxfId="102" priority="112" operator="equal">
      <formula>$H$11</formula>
    </cfRule>
    <cfRule type="cellIs" dxfId="101" priority="113" operator="equal">
      <formula>$H$10</formula>
    </cfRule>
  </conditionalFormatting>
  <conditionalFormatting sqref="P25">
    <cfRule type="cellIs" dxfId="100" priority="114" operator="equal">
      <formula>$H$14</formula>
    </cfRule>
    <cfRule type="cellIs" dxfId="99" priority="115" operator="equal">
      <formula>$H$13</formula>
    </cfRule>
    <cfRule type="cellIs" dxfId="98" priority="116" operator="equal">
      <formula>$H$12</formula>
    </cfRule>
    <cfRule type="cellIs" dxfId="97" priority="117" operator="equal">
      <formula>$H$9</formula>
    </cfRule>
    <cfRule type="cellIs" dxfId="96" priority="118" operator="equal">
      <formula>$H$8</formula>
    </cfRule>
  </conditionalFormatting>
  <conditionalFormatting sqref="P25">
    <cfRule type="cellIs" dxfId="95" priority="110" operator="equal">
      <formula>$H$7</formula>
    </cfRule>
  </conditionalFormatting>
  <conditionalFormatting sqref="O31">
    <cfRule type="cellIs" dxfId="94" priority="109" operator="equal">
      <formula>$H$33</formula>
    </cfRule>
  </conditionalFormatting>
  <conditionalFormatting sqref="O30">
    <cfRule type="expression" dxfId="93" priority="108">
      <formula>O31=$H$33</formula>
    </cfRule>
  </conditionalFormatting>
  <conditionalFormatting sqref="P30">
    <cfRule type="expression" dxfId="92" priority="107">
      <formula>O31=$H$33</formula>
    </cfRule>
  </conditionalFormatting>
  <conditionalFormatting sqref="N31">
    <cfRule type="expression" dxfId="91" priority="106">
      <formula>O31=$H$33</formula>
    </cfRule>
  </conditionalFormatting>
  <conditionalFormatting sqref="P36">
    <cfRule type="cellIs" dxfId="90" priority="92" operator="equal">
      <formula>$H$11</formula>
    </cfRule>
    <cfRule type="cellIs" dxfId="89" priority="93" operator="equal">
      <formula>$H$10</formula>
    </cfRule>
  </conditionalFormatting>
  <conditionalFormatting sqref="P36">
    <cfRule type="cellIs" dxfId="88" priority="94" operator="equal">
      <formula>$H$14</formula>
    </cfRule>
    <cfRule type="cellIs" dxfId="87" priority="95" operator="equal">
      <formula>$H$13</formula>
    </cfRule>
    <cfRule type="cellIs" dxfId="86" priority="96" operator="equal">
      <formula>$H$12</formula>
    </cfRule>
    <cfRule type="cellIs" dxfId="85" priority="97" operator="equal">
      <formula>$H$9</formula>
    </cfRule>
    <cfRule type="cellIs" dxfId="84" priority="98" operator="equal">
      <formula>$H$8</formula>
    </cfRule>
  </conditionalFormatting>
  <conditionalFormatting sqref="P36">
    <cfRule type="cellIs" dxfId="83" priority="90" operator="equal">
      <formula>$H$7</formula>
    </cfRule>
  </conditionalFormatting>
  <conditionalFormatting sqref="O9">
    <cfRule type="expression" dxfId="82" priority="85">
      <formula>$O$9&gt;0</formula>
    </cfRule>
  </conditionalFormatting>
  <conditionalFormatting sqref="O42">
    <cfRule type="cellIs" dxfId="81" priority="84" operator="equal">
      <formula>$H$33</formula>
    </cfRule>
  </conditionalFormatting>
  <conditionalFormatting sqref="O41">
    <cfRule type="expression" dxfId="80" priority="83">
      <formula>O42=$H$33</formula>
    </cfRule>
  </conditionalFormatting>
  <conditionalFormatting sqref="P41">
    <cfRule type="expression" dxfId="79" priority="82">
      <formula>O42=$H$33</formula>
    </cfRule>
  </conditionalFormatting>
  <conditionalFormatting sqref="N42">
    <cfRule type="expression" dxfId="78" priority="81">
      <formula>O42=$H$33</formula>
    </cfRule>
  </conditionalFormatting>
  <conditionalFormatting sqref="P58">
    <cfRule type="cellIs" dxfId="77" priority="67" operator="equal">
      <formula>$H$11</formula>
    </cfRule>
    <cfRule type="cellIs" dxfId="76" priority="68" operator="equal">
      <formula>$H$10</formula>
    </cfRule>
  </conditionalFormatting>
  <conditionalFormatting sqref="P58">
    <cfRule type="cellIs" dxfId="75" priority="69" operator="equal">
      <formula>$H$14</formula>
    </cfRule>
    <cfRule type="cellIs" dxfId="74" priority="70" operator="equal">
      <formula>$H$13</formula>
    </cfRule>
    <cfRule type="cellIs" dxfId="73" priority="71" operator="equal">
      <formula>$H$12</formula>
    </cfRule>
    <cfRule type="cellIs" dxfId="72" priority="72" operator="equal">
      <formula>$H$9</formula>
    </cfRule>
    <cfRule type="cellIs" dxfId="71" priority="73" operator="equal">
      <formula>$H$8</formula>
    </cfRule>
  </conditionalFormatting>
  <conditionalFormatting sqref="P58">
    <cfRule type="cellIs" dxfId="70" priority="65" operator="equal">
      <formula>$H$7</formula>
    </cfRule>
  </conditionalFormatting>
  <conditionalFormatting sqref="O64">
    <cfRule type="cellIs" dxfId="69" priority="64" operator="equal">
      <formula>$H$33</formula>
    </cfRule>
  </conditionalFormatting>
  <conditionalFormatting sqref="O63">
    <cfRule type="expression" dxfId="68" priority="63">
      <formula>O64=$H$33</formula>
    </cfRule>
  </conditionalFormatting>
  <conditionalFormatting sqref="P63">
    <cfRule type="expression" dxfId="67" priority="62">
      <formula>O64=$H$33</formula>
    </cfRule>
  </conditionalFormatting>
  <conditionalFormatting sqref="N64">
    <cfRule type="expression" dxfId="66" priority="61">
      <formula>O64=$H$33</formula>
    </cfRule>
  </conditionalFormatting>
  <conditionalFormatting sqref="P69">
    <cfRule type="cellIs" dxfId="65" priority="47" operator="equal">
      <formula>$H$11</formula>
    </cfRule>
    <cfRule type="cellIs" dxfId="64" priority="48" operator="equal">
      <formula>$H$10</formula>
    </cfRule>
  </conditionalFormatting>
  <conditionalFormatting sqref="P69">
    <cfRule type="cellIs" dxfId="63" priority="49" operator="equal">
      <formula>$H$14</formula>
    </cfRule>
    <cfRule type="cellIs" dxfId="62" priority="50" operator="equal">
      <formula>$H$13</formula>
    </cfRule>
    <cfRule type="cellIs" dxfId="61" priority="51" operator="equal">
      <formula>$H$12</formula>
    </cfRule>
    <cfRule type="cellIs" dxfId="60" priority="52" operator="equal">
      <formula>$H$9</formula>
    </cfRule>
    <cfRule type="cellIs" dxfId="59" priority="53" operator="equal">
      <formula>$H$8</formula>
    </cfRule>
  </conditionalFormatting>
  <conditionalFormatting sqref="P69">
    <cfRule type="cellIs" dxfId="58" priority="45" operator="equal">
      <formula>$H$7</formula>
    </cfRule>
  </conditionalFormatting>
  <conditionalFormatting sqref="O75">
    <cfRule type="cellIs" dxfId="57" priority="44" operator="equal">
      <formula>$H$33</formula>
    </cfRule>
  </conditionalFormatting>
  <conditionalFormatting sqref="O74">
    <cfRule type="expression" dxfId="56" priority="43">
      <formula>O75=$H$33</formula>
    </cfRule>
  </conditionalFormatting>
  <conditionalFormatting sqref="P74">
    <cfRule type="expression" dxfId="55" priority="42">
      <formula>O75=$H$33</formula>
    </cfRule>
  </conditionalFormatting>
  <conditionalFormatting sqref="N75">
    <cfRule type="expression" dxfId="54" priority="41">
      <formula>O75=$H$33</formula>
    </cfRule>
  </conditionalFormatting>
  <conditionalFormatting sqref="P80">
    <cfRule type="cellIs" dxfId="53" priority="27" operator="equal">
      <formula>$H$11</formula>
    </cfRule>
    <cfRule type="cellIs" dxfId="52" priority="28" operator="equal">
      <formula>$H$10</formula>
    </cfRule>
  </conditionalFormatting>
  <conditionalFormatting sqref="P80">
    <cfRule type="cellIs" dxfId="51" priority="29" operator="equal">
      <formula>$H$14</formula>
    </cfRule>
    <cfRule type="cellIs" dxfId="50" priority="30" operator="equal">
      <formula>$H$13</formula>
    </cfRule>
    <cfRule type="cellIs" dxfId="49" priority="31" operator="equal">
      <formula>$H$12</formula>
    </cfRule>
    <cfRule type="cellIs" dxfId="48" priority="32" operator="equal">
      <formula>$H$9</formula>
    </cfRule>
    <cfRule type="cellIs" dxfId="47" priority="33" operator="equal">
      <formula>$H$8</formula>
    </cfRule>
  </conditionalFormatting>
  <conditionalFormatting sqref="P80">
    <cfRule type="cellIs" dxfId="46" priority="25" operator="equal">
      <formula>$H$7</formula>
    </cfRule>
  </conditionalFormatting>
  <conditionalFormatting sqref="O86">
    <cfRule type="cellIs" dxfId="45" priority="24" operator="equal">
      <formula>$H$33</formula>
    </cfRule>
  </conditionalFormatting>
  <conditionalFormatting sqref="O85">
    <cfRule type="expression" dxfId="44" priority="23">
      <formula>O86=$H$33</formula>
    </cfRule>
  </conditionalFormatting>
  <conditionalFormatting sqref="P85">
    <cfRule type="expression" dxfId="43" priority="22">
      <formula>O86=$H$33</formula>
    </cfRule>
  </conditionalFormatting>
  <conditionalFormatting sqref="N86">
    <cfRule type="expression" dxfId="42" priority="21">
      <formula>O86=$H$33</formula>
    </cfRule>
  </conditionalFormatting>
  <conditionalFormatting sqref="O81:O83 O70:O72 O59:O61">
    <cfRule type="expression" dxfId="41" priority="5344">
      <formula>Q47=$H$14</formula>
    </cfRule>
    <cfRule type="expression" dxfId="40" priority="5345">
      <formula>Q47=$H$13</formula>
    </cfRule>
    <cfRule type="expression" dxfId="39" priority="5346">
      <formula>Q47=$H$12</formula>
    </cfRule>
    <cfRule type="expression" dxfId="38" priority="5347">
      <formula>Q47=$H$11</formula>
    </cfRule>
    <cfRule type="expression" dxfId="37" priority="5348">
      <formula>Q47=$H$10</formula>
    </cfRule>
    <cfRule type="expression" dxfId="36" priority="5349">
      <formula>Q47=$H$9</formula>
    </cfRule>
    <cfRule type="expression" dxfId="35" priority="5350">
      <formula>Q47=$H$8</formula>
    </cfRule>
  </conditionalFormatting>
  <conditionalFormatting sqref="O81:O83 O70:O72 O59:O61">
    <cfRule type="expression" dxfId="34" priority="5358">
      <formula>Q47=$H$7</formula>
    </cfRule>
  </conditionalFormatting>
  <conditionalFormatting sqref="P47">
    <cfRule type="cellIs" dxfId="33" priority="7" operator="equal">
      <formula>$H$11</formula>
    </cfRule>
    <cfRule type="cellIs" dxfId="32" priority="8" operator="equal">
      <formula>$H$10</formula>
    </cfRule>
  </conditionalFormatting>
  <conditionalFormatting sqref="P47">
    <cfRule type="cellIs" dxfId="31" priority="9" operator="equal">
      <formula>$H$14</formula>
    </cfRule>
    <cfRule type="cellIs" dxfId="30" priority="10" operator="equal">
      <formula>$H$13</formula>
    </cfRule>
    <cfRule type="cellIs" dxfId="29" priority="11" operator="equal">
      <formula>$H$12</formula>
    </cfRule>
    <cfRule type="cellIs" dxfId="28" priority="12" operator="equal">
      <formula>$H$9</formula>
    </cfRule>
    <cfRule type="cellIs" dxfId="27" priority="13" operator="equal">
      <formula>$H$8</formula>
    </cfRule>
  </conditionalFormatting>
  <conditionalFormatting sqref="P47">
    <cfRule type="cellIs" dxfId="26" priority="5" operator="equal">
      <formula>$H$7</formula>
    </cfRule>
  </conditionalFormatting>
  <conditionalFormatting sqref="O53">
    <cfRule type="cellIs" dxfId="25" priority="4" operator="equal">
      <formula>$H$33</formula>
    </cfRule>
  </conditionalFormatting>
  <conditionalFormatting sqref="O52">
    <cfRule type="expression" dxfId="24" priority="3">
      <formula>O53=$H$33</formula>
    </cfRule>
  </conditionalFormatting>
  <conditionalFormatting sqref="P52">
    <cfRule type="expression" dxfId="23" priority="2">
      <formula>O53=$H$33</formula>
    </cfRule>
  </conditionalFormatting>
  <conditionalFormatting sqref="N53">
    <cfRule type="expression" dxfId="22" priority="1">
      <formula>O53=$H$33</formula>
    </cfRule>
  </conditionalFormatting>
  <conditionalFormatting sqref="O5:P7">
    <cfRule type="expression" dxfId="21" priority="5364">
      <formula>#REF!=$H$11</formula>
    </cfRule>
    <cfRule type="expression" dxfId="20" priority="5365">
      <formula>#REF!=$H$10</formula>
    </cfRule>
    <cfRule type="expression" dxfId="19" priority="5366">
      <formula>#REF!=$H$9</formula>
    </cfRule>
    <cfRule type="expression" dxfId="18" priority="5367">
      <formula>#REF!=$H$7</formula>
    </cfRule>
    <cfRule type="expression" dxfId="17" priority="5368">
      <formula>#REF!=$H$8</formula>
    </cfRule>
  </conditionalFormatting>
  <conditionalFormatting sqref="P15:P17 P26:P28 P37:P39 P48:P50">
    <cfRule type="expression" dxfId="16" priority="5384">
      <formula>#REF!=$H$7</formula>
    </cfRule>
  </conditionalFormatting>
  <conditionalFormatting sqref="P81:P83 P70:P72 P59:P61">
    <cfRule type="expression" dxfId="15" priority="5424">
      <formula>#REF!=$H$14</formula>
    </cfRule>
    <cfRule type="expression" dxfId="14" priority="5425">
      <formula>#REF!=$H$13</formula>
    </cfRule>
    <cfRule type="expression" dxfId="13" priority="5426">
      <formula>#REF!=$H$12</formula>
    </cfRule>
    <cfRule type="expression" dxfId="12" priority="5427">
      <formula>#REF!=$H$11</formula>
    </cfRule>
    <cfRule type="expression" dxfId="11" priority="5428">
      <formula>#REF!=$H$10</formula>
    </cfRule>
    <cfRule type="expression" dxfId="10" priority="5429">
      <formula>#REF!=$H$9</formula>
    </cfRule>
    <cfRule type="expression" dxfId="9" priority="5430">
      <formula>#REF!=$H$8</formula>
    </cfRule>
  </conditionalFormatting>
  <conditionalFormatting sqref="P81:P83 P70:P72 P59:P61">
    <cfRule type="expression" dxfId="8" priority="5460">
      <formula>#REF!=$H$7</formula>
    </cfRule>
  </conditionalFormatting>
  <dataValidations count="4">
    <dataValidation type="list" allowBlank="1" showInputMessage="1" showErrorMessage="1" sqref="P4">
      <formula1>$H$7:$H$11</formula1>
    </dataValidation>
    <dataValidation type="list" allowBlank="1" showInputMessage="1" showErrorMessage="1" sqref="P14 P25 P36 P58 P69 P80 P47">
      <formula1>$H$7:$H$14</formula1>
    </dataValidation>
    <dataValidation type="list" allowBlank="1" showInputMessage="1" showErrorMessage="1" sqref="P19 P30 P41 P63 P74 P85 P52">
      <formula1>$H$27:$H$30</formula1>
    </dataValidation>
    <dataValidation type="list" allowBlank="1" showInputMessage="1" showErrorMessage="1" sqref="O20 O31 O42 O64 O75 O86 O53">
      <formula1>$H$33:$H$34</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7"/>
  <sheetViews>
    <sheetView workbookViewId="0">
      <selection activeCell="B11" sqref="B11"/>
    </sheetView>
  </sheetViews>
  <sheetFormatPr defaultColWidth="9.1796875" defaultRowHeight="12.75" customHeight="1" x14ac:dyDescent="0.25"/>
  <cols>
    <col min="1" max="1" width="4.54296875" style="122" customWidth="1"/>
    <col min="2" max="3" width="21.81640625" style="122" customWidth="1"/>
    <col min="4" max="4" width="65.81640625" style="122" customWidth="1"/>
    <col min="5" max="5" width="34.81640625" style="122" customWidth="1"/>
    <col min="6" max="16384" width="9.1796875" style="122"/>
  </cols>
  <sheetData>
    <row r="1" spans="1:9" ht="14.5" x14ac:dyDescent="0.25">
      <c r="A1" s="18"/>
      <c r="B1" s="18"/>
      <c r="C1" s="18"/>
      <c r="D1" s="18"/>
      <c r="E1" s="18"/>
      <c r="F1" s="18"/>
      <c r="G1" s="18"/>
      <c r="H1" s="18"/>
      <c r="I1" s="18"/>
    </row>
    <row r="2" spans="1:9" ht="20" x14ac:dyDescent="0.25">
      <c r="A2" s="123"/>
      <c r="B2" s="123" t="s">
        <v>101</v>
      </c>
      <c r="C2" s="123"/>
      <c r="D2" s="123"/>
      <c r="E2" s="18"/>
      <c r="F2" s="18"/>
      <c r="G2" s="18"/>
      <c r="H2" s="18"/>
      <c r="I2" s="18"/>
    </row>
    <row r="3" spans="1:9" ht="12.75" customHeight="1" x14ac:dyDescent="0.25">
      <c r="A3" s="18"/>
      <c r="B3" s="18"/>
      <c r="C3" s="18"/>
      <c r="D3" s="18"/>
      <c r="E3" s="18"/>
      <c r="F3" s="18"/>
      <c r="G3" s="18"/>
      <c r="H3" s="18"/>
      <c r="I3" s="18"/>
    </row>
    <row r="4" spans="1:9" ht="14.5" x14ac:dyDescent="0.25">
      <c r="A4" s="18"/>
      <c r="B4" s="18"/>
      <c r="C4" s="124" t="s">
        <v>87</v>
      </c>
      <c r="D4" s="124" t="s">
        <v>88</v>
      </c>
      <c r="E4" s="124"/>
      <c r="F4" s="124"/>
      <c r="G4" s="18"/>
      <c r="H4" s="18"/>
      <c r="I4" s="18"/>
    </row>
    <row r="5" spans="1:9" ht="14.5" x14ac:dyDescent="0.25">
      <c r="A5" s="18"/>
      <c r="B5" s="18"/>
      <c r="C5" s="124" t="s">
        <v>102</v>
      </c>
      <c r="D5" s="124" t="s">
        <v>103</v>
      </c>
      <c r="E5" s="124"/>
      <c r="F5" s="124"/>
      <c r="G5" s="18"/>
      <c r="H5" s="18"/>
      <c r="I5" s="18"/>
    </row>
    <row r="6" spans="1:9" ht="7" customHeight="1" x14ac:dyDescent="0.25">
      <c r="A6" s="18"/>
      <c r="B6" s="18"/>
      <c r="C6" s="18"/>
      <c r="D6" s="124"/>
      <c r="E6" s="124"/>
      <c r="F6" s="124"/>
      <c r="G6" s="18"/>
      <c r="H6" s="18"/>
      <c r="I6" s="18"/>
    </row>
    <row r="7" spans="1:9" ht="12.5" hidden="1" customHeight="1" x14ac:dyDescent="0.25">
      <c r="A7" s="18"/>
      <c r="B7" s="18"/>
      <c r="C7" s="18"/>
      <c r="D7" s="18"/>
      <c r="E7" s="18"/>
      <c r="F7" s="18"/>
      <c r="G7" s="18"/>
      <c r="H7" s="18"/>
      <c r="I7" s="18"/>
    </row>
    <row r="10" spans="1:9" ht="13" x14ac:dyDescent="0.3">
      <c r="A10" s="125"/>
      <c r="B10" s="125" t="s">
        <v>89</v>
      </c>
      <c r="C10" s="125" t="s">
        <v>90</v>
      </c>
      <c r="D10" s="125" t="s">
        <v>91</v>
      </c>
      <c r="E10" s="125" t="s">
        <v>92</v>
      </c>
    </row>
    <row r="11" spans="1:9" ht="13" x14ac:dyDescent="0.3">
      <c r="A11" s="126"/>
      <c r="B11" s="126" t="s">
        <v>93</v>
      </c>
      <c r="C11" s="127" t="s">
        <v>94</v>
      </c>
      <c r="D11" s="127" t="s">
        <v>95</v>
      </c>
      <c r="E11" s="127" t="s">
        <v>96</v>
      </c>
    </row>
    <row r="12" spans="1:9" ht="13" x14ac:dyDescent="0.3">
      <c r="A12" s="128"/>
      <c r="B12" s="128" t="s">
        <v>93</v>
      </c>
      <c r="C12" s="129" t="s">
        <v>97</v>
      </c>
      <c r="D12" s="129" t="s">
        <v>98</v>
      </c>
      <c r="E12" s="127" t="s">
        <v>96</v>
      </c>
    </row>
    <row r="13" spans="1:9" ht="12.5" x14ac:dyDescent="0.25">
      <c r="A13" s="130"/>
      <c r="B13" s="130"/>
      <c r="C13" s="131"/>
      <c r="D13" s="131"/>
      <c r="E13" s="127"/>
    </row>
    <row r="14" spans="1:9" ht="12.75" customHeight="1" x14ac:dyDescent="0.35">
      <c r="A14"/>
      <c r="B14"/>
      <c r="C14"/>
      <c r="D14"/>
      <c r="E14"/>
    </row>
    <row r="15" spans="1:9" ht="12.5" x14ac:dyDescent="0.25">
      <c r="A15" s="132"/>
      <c r="B15" s="132" t="s">
        <v>99</v>
      </c>
    </row>
    <row r="16" spans="1:9" ht="13" thickBot="1" x14ac:dyDescent="0.3">
      <c r="A16" s="143"/>
      <c r="B16" s="228"/>
      <c r="C16" s="228"/>
      <c r="D16" s="228"/>
      <c r="E16" s="228"/>
      <c r="F16" s="133"/>
      <c r="G16" s="133"/>
    </row>
    <row r="17" spans="1:5" ht="13.5" thickBot="1" x14ac:dyDescent="0.35">
      <c r="A17" s="134"/>
      <c r="B17" s="134" t="s">
        <v>100</v>
      </c>
      <c r="C17" s="135" t="s">
        <v>94</v>
      </c>
      <c r="E17" s="136"/>
    </row>
  </sheetData>
  <mergeCells count="1">
    <mergeCell ref="B16:E16"/>
  </mergeCells>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Ohje</vt:lpstr>
      <vt:lpstr>SIPOC-nykytila</vt:lpstr>
      <vt:lpstr>Arvovirtakartta-nykytila</vt:lpstr>
      <vt:lpstr>SIPOC-tuleva</vt:lpstr>
      <vt:lpstr>Arvovirtakartta-tuleva</vt:lpstr>
      <vt:lpstr>Muutos</vt:lpstr>
      <vt:lpstr>Kehityskohteet</vt:lpstr>
      <vt:lpstr>Asetukset</vt:lpstr>
      <vt:lpstr>Versiohistoria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Miika Kuha</dc:creator>
  <cp:lastModifiedBy>Miika Kuha</cp:lastModifiedBy>
  <dcterms:created xsi:type="dcterms:W3CDTF">2017-02-15T06:56:23Z</dcterms:created>
  <dcterms:modified xsi:type="dcterms:W3CDTF">2017-06-16T11:19:56Z</dcterms:modified>
</cp:coreProperties>
</file>